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filterPrivacy="1" codeName="ThisWorkbook"/>
  <xr:revisionPtr revIDLastSave="0" documentId="13_ncr:1_{B3F25D24-A079-4D44-8C8E-4473D350B8AA}" xr6:coauthVersionLast="47" xr6:coauthVersionMax="47" xr10:uidLastSave="{00000000-0000-0000-0000-000000000000}"/>
  <workbookProtection workbookAlgorithmName="SHA-512" workbookHashValue="6SXf2/LaM9RVS2qVAOXtNrAdnoe4AhxTbjY9PTbXsx17IyeoEZmQkzzScfEMXtAFKUeIIi4XJgs4Xyr72l0uIg==" workbookSaltValue="Hcee8yLGGXlWd0Tv94QyKA==" workbookSpinCount="100000" lockStructure="1"/>
  <bookViews>
    <workbookView xWindow="-108" yWindow="-108" windowWidth="23256" windowHeight="12720" xr2:uid="{00000000-000D-0000-FFFF-FFFF00000000}"/>
  </bookViews>
  <sheets>
    <sheet name="エコノミー新規" sheetId="2" r:id="rId1"/>
    <sheet name="記入例" sheetId="15" r:id="rId2"/>
    <sheet name="履歴１" sheetId="7" state="hidden" r:id="rId3"/>
    <sheet name="マスタ201807-" sheetId="12" state="hidden" r:id="rId4"/>
    <sheet name="【削除禁止】DataSpider取込用シート" sheetId="10" state="hidden" r:id="rId5"/>
    <sheet name="マスタの色の意味" sheetId="13" state="hidden" r:id="rId6"/>
  </sheets>
  <definedNames>
    <definedName name="DS読み取り範囲">【削除禁止】DataSpider取込用シート!$A$1:$BD$2</definedName>
    <definedName name="HGW_1">'マスタ201807-'!$T$37:$T$39</definedName>
    <definedName name="HGW_2">'マスタ201807-'!$U$37</definedName>
    <definedName name="_xlnm.Print_Area" localSheetId="0">エコノミー新規!$A$1:$AU$59</definedName>
    <definedName name="_xlnm.Print_Area" localSheetId="1">記入例!$A$1:$AU$59</definedName>
    <definedName name="サービスリスト">'マスタ201807-'!$A$1:$C$1</definedName>
    <definedName name="パターン1">'マスタ201807-'!$U$30:$U$31</definedName>
    <definedName name="パターン2">'マスタ201807-'!$V$30</definedName>
    <definedName name="パターン3">'マスタ201807-'!$W$30</definedName>
    <definedName name="契約締結G">'マスタ201807-'!$T$1:$T$7</definedName>
    <definedName name="選択してください">'マスタ201807-'!$A$2:$A$70</definedName>
    <definedName name="品目パターン1">'マスタ201807-'!$B$2:$B$55</definedName>
    <definedName name="品目パターン2">'マスタ201807-'!$C$2:$C$20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0" i="12" l="1"/>
  <c r="AN32" i="2"/>
  <c r="AO32" i="2" s="1"/>
  <c r="S37" i="12"/>
  <c r="J32" i="2"/>
  <c r="J31" i="2" s="1"/>
  <c r="A6" i="2"/>
  <c r="AN31" i="2" l="1"/>
  <c r="T32" i="12"/>
  <c r="U30" i="12" s="1"/>
  <c r="T31" i="12"/>
  <c r="V30" i="12" s="1"/>
  <c r="A6" i="15"/>
  <c r="T33" i="12" l="1"/>
  <c r="U31" i="12"/>
  <c r="BA31" i="2"/>
  <c r="E56" i="15"/>
  <c r="AW26" i="15"/>
  <c r="AW25" i="15"/>
  <c r="AW16" i="15"/>
  <c r="AW3" i="15"/>
  <c r="AY2" i="10" l="1"/>
  <c r="E56" i="2" l="1"/>
  <c r="BB2" i="10" l="1"/>
  <c r="AW25" i="2" l="1"/>
  <c r="AU2" i="10" l="1"/>
  <c r="AN2" i="10" l="1"/>
  <c r="AL2" i="10"/>
  <c r="AM2" i="10"/>
  <c r="N2" i="10"/>
  <c r="E2" i="10" l="1"/>
  <c r="AH2" i="10"/>
  <c r="AW3" i="2" l="1"/>
  <c r="AE2" i="10" l="1"/>
  <c r="AF2" i="10"/>
  <c r="AD2" i="10"/>
  <c r="C2" i="10" l="1"/>
  <c r="R2" i="10" l="1"/>
  <c r="H2" i="10"/>
  <c r="S2" i="10" l="1"/>
  <c r="AO2" i="10" l="1"/>
  <c r="AW16" i="2" l="1"/>
  <c r="AW26" i="2" l="1"/>
  <c r="AZ2" i="10" l="1"/>
  <c r="D2" i="10" l="1"/>
  <c r="AK2" i="10"/>
  <c r="AB2" i="10"/>
  <c r="AA2" i="10"/>
  <c r="Z2" i="10"/>
  <c r="Y2" i="10"/>
  <c r="X2" i="10"/>
  <c r="W2" i="10"/>
  <c r="V2" i="10"/>
  <c r="U2" i="10"/>
  <c r="T2" i="10"/>
  <c r="Q2" i="10"/>
  <c r="M2" i="10"/>
  <c r="L2" i="10"/>
  <c r="K2" i="10"/>
  <c r="I2" i="10"/>
  <c r="G2" i="10"/>
  <c r="AJ2" i="10"/>
  <c r="AI2" i="10"/>
  <c r="AG2" i="10"/>
  <c r="AC2" i="10"/>
  <c r="P2" i="10"/>
  <c r="O2" i="10"/>
  <c r="F2" i="10"/>
</calcChain>
</file>

<file path=xl/sharedStrings.xml><?xml version="1.0" encoding="utf-8"?>
<sst xmlns="http://schemas.openxmlformats.org/spreadsheetml/2006/main" count="588" uniqueCount="368">
  <si>
    <t>ホス同時申込削除/DNSSEC対応</t>
    <rPh sb="2" eb="4">
      <t>ドウジ</t>
    </rPh>
    <rPh sb="4" eb="6">
      <t>モウシコミ</t>
    </rPh>
    <rPh sb="6" eb="8">
      <t>サクジョ</t>
    </rPh>
    <rPh sb="15" eb="17">
      <t>タイオウ</t>
    </rPh>
    <phoneticPr fontId="6"/>
  </si>
  <si>
    <t>会社名</t>
  </si>
  <si>
    <t>部署</t>
  </si>
  <si>
    <t>氏名</t>
  </si>
  <si>
    <t>ご請求先名</t>
  </si>
  <si>
    <t>担当者名</t>
  </si>
  <si>
    <t>貴社名</t>
    <rPh sb="0" eb="2">
      <t>キシャ</t>
    </rPh>
    <rPh sb="2" eb="3">
      <t>メイ</t>
    </rPh>
    <phoneticPr fontId="2"/>
  </si>
  <si>
    <t xml:space="preserve">  お申込年月日</t>
    <phoneticPr fontId="2"/>
  </si>
  <si>
    <t>お客様受付番号</t>
    <rPh sb="0" eb="3">
      <t>オキャクサマ</t>
    </rPh>
    <rPh sb="3" eb="5">
      <t>ウケツケ</t>
    </rPh>
    <phoneticPr fontId="4"/>
  </si>
  <si>
    <t>ご担当者</t>
    <rPh sb="0" eb="4">
      <t>ゴタントウシャ</t>
    </rPh>
    <phoneticPr fontId="2"/>
  </si>
  <si>
    <t>売上部門</t>
    <rPh sb="0" eb="2">
      <t>ウリアゲ</t>
    </rPh>
    <rPh sb="2" eb="4">
      <t>ブモン</t>
    </rPh>
    <phoneticPr fontId="2"/>
  </si>
  <si>
    <t>代理店名　：</t>
    <rPh sb="0" eb="2">
      <t>ダイリ</t>
    </rPh>
    <rPh sb="2" eb="4">
      <t>テンメイ</t>
    </rPh>
    <phoneticPr fontId="2"/>
  </si>
  <si>
    <t>EU名:</t>
    <rPh sb="2" eb="3">
      <t>メイ</t>
    </rPh>
    <phoneticPr fontId="2"/>
  </si>
  <si>
    <t>記事欄</t>
    <rPh sb="0" eb="2">
      <t>キジ</t>
    </rPh>
    <rPh sb="2" eb="3">
      <t>ラン</t>
    </rPh>
    <phoneticPr fontId="2"/>
  </si>
  <si>
    <t>利用事業所名</t>
    <rPh sb="0" eb="2">
      <t>リヨウ</t>
    </rPh>
    <rPh sb="2" eb="5">
      <t>ジギョウショ</t>
    </rPh>
    <rPh sb="5" eb="6">
      <t>メイ</t>
    </rPh>
    <phoneticPr fontId="2"/>
  </si>
  <si>
    <t>「Ｂフレッツ」以外をご利用の場合、こちらのリストより選択して下さい</t>
    <rPh sb="7" eb="9">
      <t>イガイ</t>
    </rPh>
    <rPh sb="11" eb="13">
      <t>リヨウ</t>
    </rPh>
    <rPh sb="26" eb="28">
      <t>センタク</t>
    </rPh>
    <rPh sb="30" eb="31">
      <t>クダ</t>
    </rPh>
    <phoneticPr fontId="2"/>
  </si>
  <si>
    <t>Ｋ</t>
    <phoneticPr fontId="6"/>
  </si>
  <si>
    <t>Ｗ</t>
    <phoneticPr fontId="6"/>
  </si>
  <si>
    <t>－</t>
    <phoneticPr fontId="6"/>
  </si>
  <si>
    <t>光プレミアム品目（プランＦ）においてのＰＳ禁止の吹き出しを追加</t>
    <rPh sb="0" eb="1">
      <t>ヒカリ</t>
    </rPh>
    <rPh sb="6" eb="8">
      <t>ヒンモク</t>
    </rPh>
    <rPh sb="21" eb="23">
      <t>キンシ</t>
    </rPh>
    <rPh sb="24" eb="25">
      <t>フ</t>
    </rPh>
    <rPh sb="26" eb="27">
      <t>ダ</t>
    </rPh>
    <rPh sb="29" eb="31">
      <t>ツイカ</t>
    </rPh>
    <phoneticPr fontId="6"/>
  </si>
  <si>
    <t>光プレミアム品目選択時に、ﾙｰﾀｰﾊﾟｯｹｰｼﾞの項目をグレーアウトする形に変更</t>
    <rPh sb="0" eb="1">
      <t>ヒカリ</t>
    </rPh>
    <rPh sb="6" eb="8">
      <t>ヒンモク</t>
    </rPh>
    <rPh sb="8" eb="10">
      <t>センタク</t>
    </rPh>
    <rPh sb="10" eb="11">
      <t>ジ</t>
    </rPh>
    <rPh sb="25" eb="27">
      <t>コウモク</t>
    </rPh>
    <rPh sb="36" eb="37">
      <t>カタチ</t>
    </rPh>
    <rPh sb="38" eb="40">
      <t>ヘンコウ</t>
    </rPh>
    <phoneticPr fontId="6"/>
  </si>
  <si>
    <t>光プレミアム品目においてＰＳ利用可能となった為、ﾙｰﾀｰﾊﾟｯｹｰｼﾞの項目をグレーアウトを削除</t>
    <rPh sb="0" eb="1">
      <t>ヒカリ</t>
    </rPh>
    <rPh sb="6" eb="8">
      <t>ヒンモク</t>
    </rPh>
    <rPh sb="14" eb="16">
      <t>リヨウ</t>
    </rPh>
    <rPh sb="16" eb="18">
      <t>カノウ</t>
    </rPh>
    <rPh sb="22" eb="23">
      <t>タメ</t>
    </rPh>
    <rPh sb="36" eb="38">
      <t>コウモク</t>
    </rPh>
    <rPh sb="46" eb="48">
      <t>サクジョ</t>
    </rPh>
    <phoneticPr fontId="6"/>
  </si>
  <si>
    <t>2007年12月3日の変更内容</t>
    <rPh sb="13" eb="15">
      <t>ナイヨウ</t>
    </rPh>
    <phoneticPr fontId="6"/>
  </si>
  <si>
    <t>セキュアライン販売終了に伴い項目削除</t>
    <rPh sb="7" eb="9">
      <t>ハンバイ</t>
    </rPh>
    <rPh sb="9" eb="11">
      <t>シュウリョウ</t>
    </rPh>
    <rPh sb="12" eb="13">
      <t>トモナ</t>
    </rPh>
    <rPh sb="14" eb="16">
      <t>コウモク</t>
    </rPh>
    <rPh sb="16" eb="18">
      <t>サクジョ</t>
    </rPh>
    <phoneticPr fontId="6"/>
  </si>
  <si>
    <t>光ネクストファミリー（/32、/29、/28）、光ネクストマンション（/32、/29）、マンション（/32）追加</t>
    <rPh sb="0" eb="1">
      <t>ヒカリ</t>
    </rPh>
    <rPh sb="24" eb="25">
      <t>ヒカリ</t>
    </rPh>
    <rPh sb="54" eb="56">
      <t>ツイカ</t>
    </rPh>
    <phoneticPr fontId="6"/>
  </si>
  <si>
    <t>ロゴ差し替え。印刷範囲の設定変更。</t>
    <rPh sb="2" eb="3">
      <t>サ</t>
    </rPh>
    <rPh sb="4" eb="5">
      <t>カ</t>
    </rPh>
    <phoneticPr fontId="6"/>
  </si>
  <si>
    <t>ホスティングメニュー変更。</t>
    <rPh sb="10" eb="12">
      <t>ヘンコウ</t>
    </rPh>
    <phoneticPr fontId="6"/>
  </si>
  <si>
    <t>PS　インターネットManagedパッケージのメニュー追加</t>
    <rPh sb="27" eb="29">
      <t>ツイカ</t>
    </rPh>
    <phoneticPr fontId="6"/>
  </si>
  <si>
    <t>PS　インターネットManagedパッケージの名称変更</t>
    <rPh sb="23" eb="25">
      <t>メイショウ</t>
    </rPh>
    <rPh sb="25" eb="27">
      <t>ヘンコウ</t>
    </rPh>
    <phoneticPr fontId="6"/>
  </si>
  <si>
    <t>サービス選択に「インターネットパッケージ」を追加</t>
    <rPh sb="22" eb="24">
      <t>ツイカ</t>
    </rPh>
    <phoneticPr fontId="6"/>
  </si>
  <si>
    <t>ご契約者</t>
    <rPh sb="1" eb="4">
      <t>ケイヤクシャ</t>
    </rPh>
    <phoneticPr fontId="2"/>
  </si>
  <si>
    <t>逆引きDNS設置</t>
    <rPh sb="0" eb="2">
      <t>ギャクビ</t>
    </rPh>
    <rPh sb="6" eb="8">
      <t>セッチ</t>
    </rPh>
    <phoneticPr fontId="2"/>
  </si>
  <si>
    <t>※なしの場合（/25以下）はKDDIにて逆引き設定実施します　</t>
    <phoneticPr fontId="2"/>
  </si>
  <si>
    <t>レイアウト変更。ＤＮＳ設置ありの場合、ＤＮＳ情報申請書は、別途提出とした。</t>
    <rPh sb="5" eb="7">
      <t>ヘンコウ</t>
    </rPh>
    <rPh sb="11" eb="13">
      <t>セッチ</t>
    </rPh>
    <rPh sb="16" eb="18">
      <t>バアイ</t>
    </rPh>
    <rPh sb="22" eb="24">
      <t>ジョウホウ</t>
    </rPh>
    <rPh sb="24" eb="27">
      <t>シンセイショ</t>
    </rPh>
    <rPh sb="29" eb="31">
      <t>ベット</t>
    </rPh>
    <rPh sb="31" eb="33">
      <t>テイシュツ</t>
    </rPh>
    <phoneticPr fontId="6"/>
  </si>
  <si>
    <t>Ver.7.2</t>
    <phoneticPr fontId="6"/>
  </si>
  <si>
    <t>Ｖｅｒ.7.1</t>
    <phoneticPr fontId="6"/>
  </si>
  <si>
    <t>提供ルータは、『ＰＳ標準品リスト』の『インターネットパッケージ・インターネットＶＰＮパッケージ』から選定うえ、
SSISにて見積・申込書作成いただきますようお願いいたします。</t>
    <phoneticPr fontId="2"/>
  </si>
  <si>
    <t>イーサエコノミー　動的IPメニュー（サービス種別）追加</t>
    <rPh sb="9" eb="11">
      <t>ドウテキ</t>
    </rPh>
    <rPh sb="22" eb="24">
      <t>シュベツ</t>
    </rPh>
    <rPh sb="25" eb="27">
      <t>ツイカ</t>
    </rPh>
    <phoneticPr fontId="6"/>
  </si>
  <si>
    <t>Ver.8.2</t>
    <phoneticPr fontId="6"/>
  </si>
  <si>
    <t>光ネクスト マンション／ハイスピード  動的IP</t>
    <rPh sb="20" eb="22">
      <t>ドウテキ</t>
    </rPh>
    <phoneticPr fontId="6"/>
  </si>
  <si>
    <t>光ネクスト ビジネス　動的IP</t>
    <rPh sb="0" eb="1">
      <t>ヒカリ</t>
    </rPh>
    <rPh sb="11" eb="13">
      <t>ドウテキ</t>
    </rPh>
    <phoneticPr fontId="6"/>
  </si>
  <si>
    <t>光ネクスト ビジネス　／３２</t>
    <rPh sb="0" eb="1">
      <t>ヒカリ</t>
    </rPh>
    <phoneticPr fontId="6"/>
  </si>
  <si>
    <t>光ネクスト ビジネス　／２９</t>
    <rPh sb="0" eb="1">
      <t>ヒカリ</t>
    </rPh>
    <phoneticPr fontId="6"/>
  </si>
  <si>
    <t>光ネクスト ビジネス　／２８</t>
    <rPh sb="0" eb="1">
      <t>ヒカリ</t>
    </rPh>
    <phoneticPr fontId="6"/>
  </si>
  <si>
    <t>光ネクスト ビジネス　／２７</t>
    <rPh sb="0" eb="1">
      <t>ヒカリ</t>
    </rPh>
    <phoneticPr fontId="6"/>
  </si>
  <si>
    <t>光ネクスト ビジネス　／２６</t>
    <rPh sb="0" eb="1">
      <t>ヒカリ</t>
    </rPh>
    <phoneticPr fontId="6"/>
  </si>
  <si>
    <t>光ライト ファミリー　動的IP</t>
    <rPh sb="11" eb="13">
      <t>ドウテキ</t>
    </rPh>
    <phoneticPr fontId="6"/>
  </si>
  <si>
    <t>光ライト マンション　動的IP</t>
    <rPh sb="11" eb="13">
      <t>ドウテキ</t>
    </rPh>
    <phoneticPr fontId="6"/>
  </si>
  <si>
    <t>光ネクストファミリー／ハイスピード　動的IP</t>
    <rPh sb="0" eb="1">
      <t>ヒカリ</t>
    </rPh>
    <rPh sb="18" eb="20">
      <t>ドウテキ</t>
    </rPh>
    <phoneticPr fontId="6"/>
  </si>
  <si>
    <t>光ネクストファミリー／ハイスピード　／３２</t>
    <rPh sb="0" eb="1">
      <t>ヒカリ</t>
    </rPh>
    <phoneticPr fontId="6"/>
  </si>
  <si>
    <t>光ネクスト プライオ１　／３２　　（NTT東日本）</t>
    <rPh sb="0" eb="1">
      <t>ヒカリ</t>
    </rPh>
    <phoneticPr fontId="6"/>
  </si>
  <si>
    <t>光ネクスト プライオ１　／２９　　（NTT東日本）</t>
    <rPh sb="0" eb="1">
      <t>ヒカリ</t>
    </rPh>
    <phoneticPr fontId="6"/>
  </si>
  <si>
    <t>光ネクスト プライオ１　／２８　　（NTT東日本）</t>
    <rPh sb="0" eb="1">
      <t>ヒカリ</t>
    </rPh>
    <phoneticPr fontId="6"/>
  </si>
  <si>
    <t>光ネクスト プライオ１０　／３２　　（NTT東日本）</t>
    <rPh sb="0" eb="1">
      <t>ヒカリ</t>
    </rPh>
    <phoneticPr fontId="6"/>
  </si>
  <si>
    <t>光ネクスト プライオ１０　／２９　　（NTT東日本）</t>
    <rPh sb="0" eb="1">
      <t>ヒカリ</t>
    </rPh>
    <phoneticPr fontId="6"/>
  </si>
  <si>
    <t>光ネクスト プライオ１０　／２８　　（NTT東日本）</t>
    <rPh sb="0" eb="1">
      <t>ヒカリ</t>
    </rPh>
    <phoneticPr fontId="6"/>
  </si>
  <si>
    <t>光ネクスト プライオ１０　／２７　　（NTT東日本）</t>
    <rPh sb="0" eb="1">
      <t>ヒカリ</t>
    </rPh>
    <phoneticPr fontId="6"/>
  </si>
  <si>
    <t>光ネクスト プライオ１０　／２６　　（NTT東日本）</t>
    <rPh sb="0" eb="1">
      <t>ヒカリ</t>
    </rPh>
    <phoneticPr fontId="6"/>
  </si>
  <si>
    <t>光ネクスト プライオ１０　動的IP　 （NTT東日本）</t>
    <rPh sb="0" eb="1">
      <t>ヒカリ</t>
    </rPh>
    <rPh sb="13" eb="15">
      <t>ドウテキ</t>
    </rPh>
    <phoneticPr fontId="6"/>
  </si>
  <si>
    <t>光ネクスト プライオ１　動的IP　 （NTT東日本）</t>
    <rPh sb="0" eb="1">
      <t>ヒカリ</t>
    </rPh>
    <rPh sb="12" eb="14">
      <t>ドウテキ</t>
    </rPh>
    <phoneticPr fontId="6"/>
  </si>
  <si>
    <t>イーサエコノミー　ギガ品目メニュー追加</t>
    <rPh sb="11" eb="13">
      <t>ヒンモク</t>
    </rPh>
    <rPh sb="17" eb="19">
      <t>ツイカ</t>
    </rPh>
    <phoneticPr fontId="6"/>
  </si>
  <si>
    <t>Ver.8.3</t>
    <phoneticPr fontId="6"/>
  </si>
  <si>
    <t>　　　KDDIインターネット　エコノミーサービス新規申込書　　【法人用】　　　</t>
    <rPh sb="24" eb="26">
      <t>シンキ</t>
    </rPh>
    <rPh sb="26" eb="29">
      <t>モウシコミショ</t>
    </rPh>
    <phoneticPr fontId="2"/>
  </si>
  <si>
    <t>光ネクスト ファミリー・ギガライン／ギガファミリー・スマート／ファミリー・スーパーハイスピードタイプ 隼   動的IP</t>
    <rPh sb="0" eb="1">
      <t>ヒカリ</t>
    </rPh>
    <rPh sb="51" eb="52">
      <t>ハヤブサ</t>
    </rPh>
    <rPh sb="55" eb="57">
      <t>ドウテキ</t>
    </rPh>
    <phoneticPr fontId="6"/>
  </si>
  <si>
    <t>光ネクスト ファミリー・ギガライン／ギガファミリー・スマート／ファミリー・スーパーハイスピードタイプ 隼   ／３２</t>
    <rPh sb="0" eb="1">
      <t>ヒカリ</t>
    </rPh>
    <rPh sb="51" eb="52">
      <t>ハヤブサ</t>
    </rPh>
    <phoneticPr fontId="6"/>
  </si>
  <si>
    <t>光ネクスト マンション・ギガライン／ギガマンション・スマート／マンション・スーパーハイスピードタイプ 隼   動的IP</t>
    <rPh sb="0" eb="1">
      <t>ヒカリ</t>
    </rPh>
    <rPh sb="51" eb="52">
      <t>ハヤブサ</t>
    </rPh>
    <rPh sb="55" eb="57">
      <t>ドウテキ</t>
    </rPh>
    <phoneticPr fontId="6"/>
  </si>
  <si>
    <t>光ネクスト マンション・ギガライン／ギガマンション・スマート／マンション・スーパーハイスピードタイプ 隼   ／３２</t>
    <rPh sb="0" eb="1">
      <t>ヒカリ</t>
    </rPh>
    <rPh sb="51" eb="52">
      <t>ハヤブサ</t>
    </rPh>
    <phoneticPr fontId="6"/>
  </si>
  <si>
    <t>自動化対象の為リスト化機能追加、サービス選択・品目絞り込み機能追加</t>
    <rPh sb="0" eb="3">
      <t>ジドウカ</t>
    </rPh>
    <rPh sb="3" eb="5">
      <t>タイショウ</t>
    </rPh>
    <rPh sb="6" eb="7">
      <t>タメ</t>
    </rPh>
    <rPh sb="10" eb="11">
      <t>カ</t>
    </rPh>
    <rPh sb="11" eb="13">
      <t>キノウ</t>
    </rPh>
    <rPh sb="13" eb="15">
      <t>ツイカ</t>
    </rPh>
    <rPh sb="20" eb="22">
      <t>センタク</t>
    </rPh>
    <rPh sb="23" eb="25">
      <t>ヒンモク</t>
    </rPh>
    <rPh sb="25" eb="26">
      <t>シボ</t>
    </rPh>
    <rPh sb="27" eb="28">
      <t>コ</t>
    </rPh>
    <rPh sb="29" eb="31">
      <t>キノウ</t>
    </rPh>
    <rPh sb="31" eb="33">
      <t>ツイカ</t>
    </rPh>
    <phoneticPr fontId="6"/>
  </si>
  <si>
    <t>Ver.9.0</t>
    <phoneticPr fontId="6"/>
  </si>
  <si>
    <t>開通希望日</t>
    <rPh sb="0" eb="2">
      <t>カイツウ</t>
    </rPh>
    <rPh sb="2" eb="5">
      <t>キボウビ</t>
    </rPh>
    <phoneticPr fontId="1"/>
  </si>
  <si>
    <t>契約先CODE</t>
    <rPh sb="0" eb="3">
      <t>ケイヤクサキ</t>
    </rPh>
    <phoneticPr fontId="1"/>
  </si>
  <si>
    <t>契約先CODE新規取得</t>
    <rPh sb="0" eb="3">
      <t>ケイヤクサキ</t>
    </rPh>
    <rPh sb="7" eb="9">
      <t>シンキ</t>
    </rPh>
    <rPh sb="9" eb="11">
      <t>シュトク</t>
    </rPh>
    <phoneticPr fontId="1"/>
  </si>
  <si>
    <t>契約先郵便番号</t>
    <rPh sb="0" eb="2">
      <t>ケイヤク</t>
    </rPh>
    <rPh sb="2" eb="3">
      <t>サキ</t>
    </rPh>
    <rPh sb="3" eb="7">
      <t>ユウビンバンゴウ</t>
    </rPh>
    <phoneticPr fontId="1"/>
  </si>
  <si>
    <t>契約先住所</t>
    <rPh sb="0" eb="2">
      <t>ケイヤク</t>
    </rPh>
    <rPh sb="2" eb="3">
      <t>サキ</t>
    </rPh>
    <rPh sb="3" eb="5">
      <t>ジュウショ</t>
    </rPh>
    <phoneticPr fontId="1"/>
  </si>
  <si>
    <t>契約先名</t>
    <rPh sb="0" eb="3">
      <t>ケイヤクサキ</t>
    </rPh>
    <rPh sb="3" eb="4">
      <t>メイ</t>
    </rPh>
    <phoneticPr fontId="1"/>
  </si>
  <si>
    <t>契約先代表者名</t>
    <rPh sb="0" eb="3">
      <t>ケイヤクサキ</t>
    </rPh>
    <rPh sb="3" eb="6">
      <t>ダイヒョウシャ</t>
    </rPh>
    <rPh sb="6" eb="7">
      <t>メイ</t>
    </rPh>
    <phoneticPr fontId="1"/>
  </si>
  <si>
    <t>担当者部署名</t>
    <rPh sb="0" eb="3">
      <t>タントウシャ</t>
    </rPh>
    <rPh sb="3" eb="5">
      <t>ブショ</t>
    </rPh>
    <rPh sb="5" eb="6">
      <t>メイ</t>
    </rPh>
    <phoneticPr fontId="1"/>
  </si>
  <si>
    <t>担当者氏名</t>
    <rPh sb="0" eb="3">
      <t>タントウシャ</t>
    </rPh>
    <rPh sb="3" eb="5">
      <t>シメイ</t>
    </rPh>
    <phoneticPr fontId="1"/>
  </si>
  <si>
    <t>担当者TEL</t>
    <rPh sb="0" eb="3">
      <t>タントウシャ</t>
    </rPh>
    <phoneticPr fontId="1"/>
  </si>
  <si>
    <t>請求先CODE</t>
    <rPh sb="0" eb="2">
      <t>セイキュウ</t>
    </rPh>
    <rPh sb="2" eb="3">
      <t>サキ</t>
    </rPh>
    <phoneticPr fontId="1"/>
  </si>
  <si>
    <t>請求先CODE新規取得</t>
    <rPh sb="0" eb="2">
      <t>セイキュウ</t>
    </rPh>
    <rPh sb="2" eb="3">
      <t>サキ</t>
    </rPh>
    <rPh sb="7" eb="9">
      <t>シンキ</t>
    </rPh>
    <rPh sb="9" eb="11">
      <t>シュトク</t>
    </rPh>
    <phoneticPr fontId="1"/>
  </si>
  <si>
    <t>請求先情報同じ</t>
    <rPh sb="0" eb="2">
      <t>セイキュウ</t>
    </rPh>
    <rPh sb="2" eb="3">
      <t>サキ</t>
    </rPh>
    <rPh sb="3" eb="5">
      <t>ジョウホウ</t>
    </rPh>
    <rPh sb="5" eb="6">
      <t>オナ</t>
    </rPh>
    <phoneticPr fontId="1"/>
  </si>
  <si>
    <t>請求先郵便番号</t>
    <rPh sb="0" eb="2">
      <t>セイキュウ</t>
    </rPh>
    <rPh sb="2" eb="3">
      <t>サキ</t>
    </rPh>
    <rPh sb="3" eb="7">
      <t>ユウビンバンゴウ</t>
    </rPh>
    <phoneticPr fontId="1"/>
  </si>
  <si>
    <t>請求先住所</t>
    <rPh sb="0" eb="2">
      <t>セイキュウ</t>
    </rPh>
    <rPh sb="2" eb="3">
      <t>サキ</t>
    </rPh>
    <rPh sb="3" eb="5">
      <t>ジュウショ</t>
    </rPh>
    <phoneticPr fontId="1"/>
  </si>
  <si>
    <t>技術担当者会社名</t>
    <rPh sb="0" eb="5">
      <t>ギタン</t>
    </rPh>
    <rPh sb="5" eb="8">
      <t>カイシャメイ</t>
    </rPh>
    <phoneticPr fontId="1"/>
  </si>
  <si>
    <t>技術担当者部署</t>
    <rPh sb="0" eb="5">
      <t>ギタン</t>
    </rPh>
    <rPh sb="5" eb="7">
      <t>ブショ</t>
    </rPh>
    <phoneticPr fontId="1"/>
  </si>
  <si>
    <t>技術担当者名</t>
    <rPh sb="0" eb="5">
      <t>ギタン</t>
    </rPh>
    <rPh sb="5" eb="6">
      <t>メイ</t>
    </rPh>
    <phoneticPr fontId="1"/>
  </si>
  <si>
    <t>技術担当者TEL(事務所)</t>
    <rPh sb="0" eb="5">
      <t>ギタン</t>
    </rPh>
    <rPh sb="9" eb="11">
      <t>ジム</t>
    </rPh>
    <rPh sb="11" eb="12">
      <t>ショ</t>
    </rPh>
    <phoneticPr fontId="1"/>
  </si>
  <si>
    <t>技術担当者FAX(事務所)</t>
    <rPh sb="0" eb="5">
      <t>ギタン</t>
    </rPh>
    <rPh sb="9" eb="11">
      <t>ジム</t>
    </rPh>
    <rPh sb="11" eb="12">
      <t>ショ</t>
    </rPh>
    <phoneticPr fontId="1"/>
  </si>
  <si>
    <t>技術担当者TEL(携帯)</t>
    <rPh sb="0" eb="5">
      <t>ギタン</t>
    </rPh>
    <rPh sb="9" eb="11">
      <t>ケイタイ</t>
    </rPh>
    <phoneticPr fontId="1"/>
  </si>
  <si>
    <t>技術担当者e-mail</t>
    <rPh sb="0" eb="5">
      <t>ギタン</t>
    </rPh>
    <phoneticPr fontId="1"/>
  </si>
  <si>
    <t>収容先地域IP網名</t>
    <rPh sb="0" eb="2">
      <t>シュウヨウ</t>
    </rPh>
    <rPh sb="2" eb="3">
      <t>サキ</t>
    </rPh>
    <rPh sb="3" eb="5">
      <t>チイキ</t>
    </rPh>
    <rPh sb="7" eb="8">
      <t>モウ</t>
    </rPh>
    <rPh sb="8" eb="9">
      <t>メイ</t>
    </rPh>
    <phoneticPr fontId="1"/>
  </si>
  <si>
    <t>利用事業所名</t>
    <rPh sb="0" eb="2">
      <t>リヨウ</t>
    </rPh>
    <rPh sb="2" eb="5">
      <t>ジギョウショ</t>
    </rPh>
    <rPh sb="5" eb="6">
      <t>メイ</t>
    </rPh>
    <phoneticPr fontId="1"/>
  </si>
  <si>
    <t>IPv6トンネリング</t>
  </si>
  <si>
    <t>長期継続割引</t>
    <rPh sb="0" eb="2">
      <t>チョウキ</t>
    </rPh>
    <rPh sb="2" eb="4">
      <t>ケイゾク</t>
    </rPh>
    <rPh sb="4" eb="6">
      <t>ワリビキ</t>
    </rPh>
    <phoneticPr fontId="1"/>
  </si>
  <si>
    <t>逆引きDNS設置</t>
    <rPh sb="0" eb="2">
      <t>ギャクビ</t>
    </rPh>
    <rPh sb="6" eb="8">
      <t>セッチ</t>
    </rPh>
    <phoneticPr fontId="1"/>
  </si>
  <si>
    <t>回線番号</t>
    <rPh sb="0" eb="2">
      <t>カイセン</t>
    </rPh>
    <rPh sb="2" eb="4">
      <t>バンゴウ</t>
    </rPh>
    <phoneticPr fontId="1"/>
  </si>
  <si>
    <t>EU-CODE</t>
  </si>
  <si>
    <t>EU名</t>
    <rPh sb="2" eb="3">
      <t>メイ</t>
    </rPh>
    <phoneticPr fontId="1"/>
  </si>
  <si>
    <t>営業担当者名</t>
    <rPh sb="0" eb="2">
      <t>エイギョウ</t>
    </rPh>
    <rPh sb="2" eb="4">
      <t>タントウ</t>
    </rPh>
    <rPh sb="4" eb="5">
      <t>シャ</t>
    </rPh>
    <rPh sb="5" eb="6">
      <t>メイ</t>
    </rPh>
    <phoneticPr fontId="1"/>
  </si>
  <si>
    <t>営業担当社員番号</t>
    <rPh sb="0" eb="2">
      <t>エイギョウ</t>
    </rPh>
    <rPh sb="2" eb="4">
      <t>タントウ</t>
    </rPh>
    <rPh sb="4" eb="6">
      <t>シャイン</t>
    </rPh>
    <rPh sb="6" eb="8">
      <t>バンゴウ</t>
    </rPh>
    <phoneticPr fontId="1"/>
  </si>
  <si>
    <t>実績部門</t>
    <rPh sb="0" eb="2">
      <t>ジッセキ</t>
    </rPh>
    <rPh sb="2" eb="4">
      <t>ブモン</t>
    </rPh>
    <phoneticPr fontId="1"/>
  </si>
  <si>
    <t>代理店コード</t>
    <rPh sb="0" eb="3">
      <t>ダイリテン</t>
    </rPh>
    <phoneticPr fontId="1"/>
  </si>
  <si>
    <t>売上部門</t>
    <rPh sb="0" eb="2">
      <t>ウリアゲ</t>
    </rPh>
    <rPh sb="2" eb="4">
      <t>ブモン</t>
    </rPh>
    <phoneticPr fontId="1"/>
  </si>
  <si>
    <t>個別割引</t>
    <rPh sb="0" eb="2">
      <t>コベツ</t>
    </rPh>
    <rPh sb="2" eb="4">
      <t>ワリビキ</t>
    </rPh>
    <phoneticPr fontId="1"/>
  </si>
  <si>
    <t>KMO卸</t>
    <rPh sb="3" eb="4">
      <t>オロシ</t>
    </rPh>
    <phoneticPr fontId="1"/>
  </si>
  <si>
    <t>PS利用あり</t>
    <rPh sb="2" eb="4">
      <t>リヨウ</t>
    </rPh>
    <phoneticPr fontId="1"/>
  </si>
  <si>
    <t>PS種別_インターネット構築</t>
    <rPh sb="2" eb="4">
      <t>シュベツ</t>
    </rPh>
    <rPh sb="12" eb="14">
      <t>コウチク</t>
    </rPh>
    <phoneticPr fontId="1"/>
  </si>
  <si>
    <t>帳票番号</t>
    <rPh sb="0" eb="2">
      <t>チョウヒョウ</t>
    </rPh>
    <rPh sb="2" eb="4">
      <t>バンゴウ</t>
    </rPh>
    <phoneticPr fontId="6"/>
  </si>
  <si>
    <t>バージョン情報</t>
    <rPh sb="5" eb="7">
      <t>ジョウホウ</t>
    </rPh>
    <phoneticPr fontId="6"/>
  </si>
  <si>
    <t>郵便番号</t>
    <rPh sb="0" eb="4">
      <t>ユウビンバンゴウ</t>
    </rPh>
    <phoneticPr fontId="2"/>
  </si>
  <si>
    <t>ご住所</t>
    <phoneticPr fontId="2"/>
  </si>
  <si>
    <t>〒</t>
    <phoneticPr fontId="2"/>
  </si>
  <si>
    <t>TEL</t>
    <phoneticPr fontId="2"/>
  </si>
  <si>
    <t>TEL</t>
    <phoneticPr fontId="2"/>
  </si>
  <si>
    <t>e-mail</t>
    <phoneticPr fontId="2"/>
  </si>
  <si>
    <t>KDDI株式会社御中</t>
    <rPh sb="4" eb="8">
      <t>カブ</t>
    </rPh>
    <rPh sb="8" eb="10">
      <t>オンチュウ</t>
    </rPh>
    <phoneticPr fontId="2"/>
  </si>
  <si>
    <t>D-101</t>
    <phoneticPr fontId="2"/>
  </si>
  <si>
    <t>請求先コード</t>
    <rPh sb="0" eb="2">
      <t>セイキュウ</t>
    </rPh>
    <rPh sb="2" eb="3">
      <t>サキ</t>
    </rPh>
    <phoneticPr fontId="2"/>
  </si>
  <si>
    <t>契約先コード</t>
    <rPh sb="0" eb="2">
      <t>ケイヤク</t>
    </rPh>
    <rPh sb="2" eb="3">
      <t>サキ</t>
    </rPh>
    <phoneticPr fontId="2"/>
  </si>
  <si>
    <t>EUコード</t>
    <phoneticPr fontId="2"/>
  </si>
  <si>
    <t>光ネクストファミリー／ハイスピード　／２９</t>
  </si>
  <si>
    <t>光ネクストファミリー／ハイスピード　／２８</t>
  </si>
  <si>
    <t>光ネクスト ファミリー・ギガライン／ギガファミリー・スマート／ファミリー・スーパーハイスピードタイプ 隼   ／２９</t>
  </si>
  <si>
    <t>光ネクスト ファミリー・ギガライン／ギガファミリー・スマート／ファミリー・スーパーハイスピードタイプ 隼   ／２８</t>
  </si>
  <si>
    <t>光ネクスト マンション／ハイスピード  ／３２</t>
  </si>
  <si>
    <t>光ネクスト マンション／ハイスピード  ／２９</t>
  </si>
  <si>
    <t>光ネクスト マンション・ギガライン／ギガマンション・スマート／マンション・スーパーハイスピードタイプ 隼   ／２９</t>
  </si>
  <si>
    <t>光ライト ファミリー　／３２</t>
  </si>
  <si>
    <t>光ライト ファミリー　／２９</t>
  </si>
  <si>
    <t>光ライト ファミリー　／２８</t>
  </si>
  <si>
    <t>光ライト マンション　／３２</t>
  </si>
  <si>
    <t>光ライト マンション　／２９</t>
  </si>
  <si>
    <t>選択してください</t>
    <rPh sb="0" eb="2">
      <t>センタク</t>
    </rPh>
    <phoneticPr fontId="6"/>
  </si>
  <si>
    <t>Ｂｕｓｉｎｅｓｓ－ＤＳＬエコノミー           ／３２</t>
  </si>
  <si>
    <t>Ｂｕｓｉｎｅｓｓ－ＤＳＬエコノミー           ／２９</t>
  </si>
  <si>
    <t>Ｂｕｓｉｎｅｓｓ－ＤＳＬエコノミー           ／２８</t>
  </si>
  <si>
    <t>Ｂｕｓｉｎｅｓｓ－ＩＳＤＮエコノミー         ／３２</t>
  </si>
  <si>
    <t>Ｂｕｓｉｎｅｓｓ－ＩＳＤＮエコノミー         ／２９</t>
  </si>
  <si>
    <t>サービス種別</t>
    <rPh sb="4" eb="6">
      <t>シュベツ</t>
    </rPh>
    <phoneticPr fontId="2"/>
  </si>
  <si>
    <t>品目</t>
    <rPh sb="0" eb="2">
      <t>ヒンモク</t>
    </rPh>
    <phoneticPr fontId="2"/>
  </si>
  <si>
    <t>営業担当者</t>
    <rPh sb="0" eb="2">
      <t>エイギョウ</t>
    </rPh>
    <rPh sb="2" eb="5">
      <t>タントウシャ</t>
    </rPh>
    <phoneticPr fontId="4"/>
  </si>
  <si>
    <t>社員番号</t>
    <rPh sb="0" eb="2">
      <t>シャイン</t>
    </rPh>
    <rPh sb="2" eb="4">
      <t>バンゴウ</t>
    </rPh>
    <phoneticPr fontId="2"/>
  </si>
  <si>
    <t>F回線番号</t>
    <rPh sb="1" eb="3">
      <t>カイセン</t>
    </rPh>
    <rPh sb="3" eb="5">
      <t>バンゴウ</t>
    </rPh>
    <phoneticPr fontId="6"/>
  </si>
  <si>
    <t>区分</t>
    <rPh sb="0" eb="2">
      <t>クブン</t>
    </rPh>
    <phoneticPr fontId="6"/>
  </si>
  <si>
    <t>　技術担当者／
緊急時ご連絡先</t>
    <rPh sb="1" eb="3">
      <t>ギジュツ</t>
    </rPh>
    <rPh sb="3" eb="6">
      <t>タントウシャ</t>
    </rPh>
    <rPh sb="8" eb="11">
      <t>キンキュウジ</t>
    </rPh>
    <rPh sb="12" eb="15">
      <t>レンラクサキ</t>
    </rPh>
    <phoneticPr fontId="2"/>
  </si>
  <si>
    <r>
      <t xml:space="preserve">ご請求先
</t>
    </r>
    <r>
      <rPr>
        <sz val="9"/>
        <color indexed="8"/>
        <rFont val="Meiryo UI"/>
        <family val="3"/>
        <charset val="128"/>
      </rPr>
      <t>※ご請求先名は全角27文字までとなりますのでご注意ください。</t>
    </r>
    <rPh sb="7" eb="9">
      <t>セイキュウ</t>
    </rPh>
    <rPh sb="9" eb="10">
      <t>サキ</t>
    </rPh>
    <rPh sb="10" eb="11">
      <t>メイ</t>
    </rPh>
    <rPh sb="12" eb="14">
      <t>ゼンカク</t>
    </rPh>
    <rPh sb="16" eb="18">
      <t>モジ</t>
    </rPh>
    <rPh sb="27" eb="30">
      <t>ゴチュウイ</t>
    </rPh>
    <phoneticPr fontId="2"/>
  </si>
  <si>
    <t>TEL(事務所)</t>
    <phoneticPr fontId="2"/>
  </si>
  <si>
    <t>FAX(事務所)</t>
    <rPh sb="4" eb="7">
      <t>ジムショ</t>
    </rPh>
    <phoneticPr fontId="2"/>
  </si>
  <si>
    <t>TEL(携帯)</t>
    <phoneticPr fontId="2"/>
  </si>
  <si>
    <t>※ /32サービスおよび動的IPの場合は設置できません</t>
    <rPh sb="12" eb="14">
      <t>ドウテキ</t>
    </rPh>
    <phoneticPr fontId="2"/>
  </si>
  <si>
    <t>長期継続割引（3年）の適用</t>
    <rPh sb="0" eb="2">
      <t>チョウキ</t>
    </rPh>
    <rPh sb="2" eb="4">
      <t>ケイゾク</t>
    </rPh>
    <rPh sb="4" eb="6">
      <t>ワリビキ</t>
    </rPh>
    <rPh sb="8" eb="9">
      <t>ネン</t>
    </rPh>
    <rPh sb="11" eb="13">
      <t>テキヨウ</t>
    </rPh>
    <phoneticPr fontId="2"/>
  </si>
  <si>
    <t>※利用される都道府県名と実際に収容される地域IP網との都道府県名が異なる場合がございますので、必ず東日本電信電話(株)もしくは西日本電信電話(株)へご確認の上、御記入下さい（局番なし116）。記載に誤りがありますと、接続できずご利用に支障がでますのでご注意下さい。</t>
    <rPh sb="31" eb="32">
      <t>メイ</t>
    </rPh>
    <phoneticPr fontId="2"/>
  </si>
  <si>
    <t>※ありの場合は別途KDDIインターネット IPv6トンネリングサービス申込書が必要です</t>
    <phoneticPr fontId="2"/>
  </si>
  <si>
    <t>IPv6トネリングサービス希望</t>
    <rPh sb="13" eb="15">
      <t>キボウ</t>
    </rPh>
    <phoneticPr fontId="2"/>
  </si>
  <si>
    <t>パッケージソリューション
*2</t>
    <phoneticPr fontId="2"/>
  </si>
  <si>
    <t>*1ﾊﾟｯｹｰｼﾞｿﾘｭｰｼｮﾝをお申込の場合、お申込者住所が機器設置場所と同一となります。（ｲﾝﾀｰﾈｯﾄVPN構築の場合は別紙に設置場所を記入）
*2ﾊﾟｯｹｰｼﾞｿﾘｭｰｼｮﾝをお申込、またはご利用中でｲﾝﾀｰﾈｯﾄｻｰﾋﾞｽのｻｰﾋﾞｽ種別を光ﾌﾟﾚﾐｱﾑにした場合、お客様にて西日本電信電話(株)が提供する「CTU（加入者網終端装置）」の設定変更を実施頂く必要がございます。</t>
    <phoneticPr fontId="2"/>
  </si>
  <si>
    <t>ありの場合は別途DNS情報申請書が必要です　</t>
    <phoneticPr fontId="2"/>
  </si>
  <si>
    <t>収容先地域IP網名</t>
    <rPh sb="0" eb="2">
      <t>シュウヨウ</t>
    </rPh>
    <rPh sb="2" eb="3">
      <t>サキ</t>
    </rPh>
    <rPh sb="3" eb="5">
      <t>チイキ</t>
    </rPh>
    <rPh sb="7" eb="8">
      <t>モウ</t>
    </rPh>
    <rPh sb="8" eb="9">
      <t>メイ</t>
    </rPh>
    <phoneticPr fontId="2"/>
  </si>
  <si>
    <t>請求先名</t>
    <rPh sb="0" eb="2">
      <t>セイキュウ</t>
    </rPh>
    <rPh sb="2" eb="3">
      <t>サキ</t>
    </rPh>
    <rPh sb="3" eb="4">
      <t>メイ</t>
    </rPh>
    <phoneticPr fontId="1"/>
  </si>
  <si>
    <t>品目</t>
    <rPh sb="0" eb="2">
      <t>ヒンモク</t>
    </rPh>
    <phoneticPr fontId="1"/>
  </si>
  <si>
    <t>請求先TEL</t>
    <rPh sb="0" eb="2">
      <t>セイキュウ</t>
    </rPh>
    <rPh sb="2" eb="3">
      <t>サキ</t>
    </rPh>
    <phoneticPr fontId="6"/>
  </si>
  <si>
    <t>PS種別_インターネットVPN構築</t>
    <rPh sb="2" eb="4">
      <t>シュベツ</t>
    </rPh>
    <phoneticPr fontId="1"/>
  </si>
  <si>
    <t>PS種別_マネージドインターネット</t>
    <rPh sb="2" eb="4">
      <t>シュベツ</t>
    </rPh>
    <phoneticPr fontId="1"/>
  </si>
  <si>
    <t>PS種別_マネージドVPN</t>
    <rPh sb="2" eb="4">
      <t>シュベツ</t>
    </rPh>
    <phoneticPr fontId="1"/>
  </si>
  <si>
    <t>◆都道府県</t>
    <rPh sb="1" eb="5">
      <t>トドウフケン</t>
    </rPh>
    <phoneticPr fontId="6"/>
  </si>
  <si>
    <t>ご利用の都道府県を、選択して下さい</t>
    <rPh sb="1" eb="3">
      <t>リヨウ</t>
    </rPh>
    <rPh sb="4" eb="8">
      <t>トドウフケン</t>
    </rPh>
    <phoneticPr fontId="6"/>
  </si>
  <si>
    <t>北海道</t>
  </si>
  <si>
    <t>NTT東</t>
    <rPh sb="3" eb="4">
      <t>ヒガシ</t>
    </rPh>
    <phoneticPr fontId="7"/>
  </si>
  <si>
    <t>青森県</t>
  </si>
  <si>
    <t>秋田県</t>
  </si>
  <si>
    <t>岩手県</t>
  </si>
  <si>
    <t>宮城県</t>
  </si>
  <si>
    <t>山形県</t>
  </si>
  <si>
    <t>福島県</t>
  </si>
  <si>
    <t>茨城県</t>
  </si>
  <si>
    <t>栃木県</t>
  </si>
  <si>
    <t>群馬県</t>
  </si>
  <si>
    <t>埼玉県</t>
  </si>
  <si>
    <t>千葉県</t>
  </si>
  <si>
    <t>東京都</t>
  </si>
  <si>
    <t>山梨県</t>
  </si>
  <si>
    <t>新潟県</t>
  </si>
  <si>
    <t>長野県</t>
  </si>
  <si>
    <t>静岡県</t>
  </si>
  <si>
    <t>NTT西</t>
    <rPh sb="3" eb="4">
      <t>ニシ</t>
    </rPh>
    <phoneticPr fontId="7"/>
  </si>
  <si>
    <t>愛知県</t>
  </si>
  <si>
    <t>岐阜県</t>
  </si>
  <si>
    <t>三重県</t>
  </si>
  <si>
    <t>石川県</t>
  </si>
  <si>
    <t>富山県</t>
  </si>
  <si>
    <t>福井県</t>
  </si>
  <si>
    <t>奈良県</t>
  </si>
  <si>
    <t>滋賀県</t>
  </si>
  <si>
    <t>京都府</t>
  </si>
  <si>
    <t>大阪府</t>
  </si>
  <si>
    <t>兵庫県</t>
  </si>
  <si>
    <t>岡山県</t>
  </si>
  <si>
    <t>鳥取県</t>
  </si>
  <si>
    <t>広島県</t>
  </si>
  <si>
    <t>島根県</t>
  </si>
  <si>
    <t>山口県</t>
  </si>
  <si>
    <t>徳島県</t>
  </si>
  <si>
    <t>香川県</t>
  </si>
  <si>
    <t>愛媛県</t>
  </si>
  <si>
    <t>高知県</t>
  </si>
  <si>
    <t>福岡県</t>
  </si>
  <si>
    <t>大分県</t>
  </si>
  <si>
    <t>佐賀県</t>
  </si>
  <si>
    <t>長崎県</t>
  </si>
  <si>
    <t>宮崎県</t>
  </si>
  <si>
    <t>熊本県</t>
  </si>
  <si>
    <t>沖縄県</t>
  </si>
  <si>
    <t>フレッツお客様ID
（"C"で始まる番号)</t>
    <rPh sb="5" eb="7">
      <t>キャクサマ</t>
    </rPh>
    <rPh sb="15" eb="16">
      <t>ハジ</t>
    </rPh>
    <rPh sb="18" eb="20">
      <t>バンゴウ</t>
    </rPh>
    <phoneticPr fontId="2"/>
  </si>
  <si>
    <t>フレッツ回線名義</t>
    <phoneticPr fontId="2"/>
  </si>
  <si>
    <t>HGWの利用有無</t>
    <rPh sb="4" eb="6">
      <t>リヨウ</t>
    </rPh>
    <rPh sb="6" eb="8">
      <t>ウム</t>
    </rPh>
    <phoneticPr fontId="2"/>
  </si>
  <si>
    <t>営業担当メールアドレス</t>
    <rPh sb="0" eb="2">
      <t>エイギョウ</t>
    </rPh>
    <rPh sb="2" eb="4">
      <t>タントウ</t>
    </rPh>
    <phoneticPr fontId="1"/>
  </si>
  <si>
    <t>技術担当メールアドレス</t>
    <rPh sb="0" eb="2">
      <t>ギジュツ</t>
    </rPh>
    <rPh sb="2" eb="4">
      <t>タントウ</t>
    </rPh>
    <phoneticPr fontId="1"/>
  </si>
  <si>
    <t>NEメールアドレス</t>
  </si>
  <si>
    <t>事務担当者メールアドレス</t>
    <rPh sb="0" eb="2">
      <t>ジム</t>
    </rPh>
    <rPh sb="2" eb="5">
      <t>タントウシャ</t>
    </rPh>
    <phoneticPr fontId="1"/>
  </si>
  <si>
    <t>PS設置先事業所名</t>
    <rPh sb="2" eb="4">
      <t>セッチ</t>
    </rPh>
    <rPh sb="4" eb="5">
      <t>サキ</t>
    </rPh>
    <rPh sb="5" eb="8">
      <t>ジギョウショ</t>
    </rPh>
    <rPh sb="8" eb="9">
      <t>メイ</t>
    </rPh>
    <phoneticPr fontId="1"/>
  </si>
  <si>
    <t>PS設置日</t>
    <rPh sb="2" eb="5">
      <t>セッチビ</t>
    </rPh>
    <phoneticPr fontId="1"/>
  </si>
  <si>
    <t>■　上記「ご契約者」と同じ</t>
  </si>
  <si>
    <t>青い線で囲んだところ</t>
    <rPh sb="0" eb="1">
      <t>アオ</t>
    </rPh>
    <rPh sb="2" eb="3">
      <t>セン</t>
    </rPh>
    <rPh sb="4" eb="5">
      <t>カコ</t>
    </rPh>
    <phoneticPr fontId="6"/>
  </si>
  <si>
    <t>赤い線で囲んだところ</t>
    <rPh sb="0" eb="1">
      <t>アカ</t>
    </rPh>
    <rPh sb="2" eb="3">
      <t>セン</t>
    </rPh>
    <rPh sb="4" eb="5">
      <t>カコ</t>
    </rPh>
    <phoneticPr fontId="6"/>
  </si>
  <si>
    <t>水色で塗ったところ</t>
    <rPh sb="0" eb="2">
      <t>ミズイロ</t>
    </rPh>
    <rPh sb="3" eb="4">
      <t>ヌ</t>
    </rPh>
    <phoneticPr fontId="6"/>
  </si>
  <si>
    <t>赤で塗ったところ</t>
    <rPh sb="0" eb="1">
      <t>アカ</t>
    </rPh>
    <rPh sb="2" eb="3">
      <t>ヌ</t>
    </rPh>
    <phoneticPr fontId="6"/>
  </si>
  <si>
    <t>黄色で塗ったところ</t>
    <rPh sb="0" eb="2">
      <t>キイロ</t>
    </rPh>
    <rPh sb="3" eb="4">
      <t>ヌ</t>
    </rPh>
    <phoneticPr fontId="6"/>
  </si>
  <si>
    <t>サービス種別のプルダウンに表示する内容</t>
    <rPh sb="4" eb="6">
      <t>シュベツ</t>
    </rPh>
    <rPh sb="13" eb="15">
      <t>ヒョウジ</t>
    </rPh>
    <rPh sb="17" eb="19">
      <t>ナイヨウ</t>
    </rPh>
    <phoneticPr fontId="6"/>
  </si>
  <si>
    <t>品目のプルダウンに表示する内容、サービス種別の選択結果で切り替わる</t>
    <rPh sb="0" eb="2">
      <t>ヒンモク</t>
    </rPh>
    <rPh sb="9" eb="11">
      <t>ヒョウジ</t>
    </rPh>
    <rPh sb="13" eb="15">
      <t>ナイヨウ</t>
    </rPh>
    <rPh sb="20" eb="22">
      <t>シュベツ</t>
    </rPh>
    <rPh sb="23" eb="25">
      <t>センタク</t>
    </rPh>
    <rPh sb="25" eb="27">
      <t>ケッカ</t>
    </rPh>
    <rPh sb="28" eb="29">
      <t>キ</t>
    </rPh>
    <rPh sb="30" eb="31">
      <t>カ</t>
    </rPh>
    <phoneticPr fontId="6"/>
  </si>
  <si>
    <t>このエリア内ならば記入するだけでプルダウンに反映される</t>
    <rPh sb="5" eb="6">
      <t>ナイ</t>
    </rPh>
    <rPh sb="9" eb="11">
      <t>キニュウ</t>
    </rPh>
    <rPh sb="22" eb="24">
      <t>ハンエイ</t>
    </rPh>
    <phoneticPr fontId="6"/>
  </si>
  <si>
    <t>自動化対象の品目</t>
    <rPh sb="0" eb="3">
      <t>ジドウカ</t>
    </rPh>
    <rPh sb="3" eb="5">
      <t>タイショウ</t>
    </rPh>
    <rPh sb="6" eb="8">
      <t>ヒンモク</t>
    </rPh>
    <phoneticPr fontId="6"/>
  </si>
  <si>
    <t>収容先に東京都を選択し黄色の品目を選ぶとVNE接続の網掛け解除</t>
    <rPh sb="0" eb="2">
      <t>シュウヨウ</t>
    </rPh>
    <rPh sb="2" eb="3">
      <t>サキ</t>
    </rPh>
    <rPh sb="4" eb="7">
      <t>トウキョウト</t>
    </rPh>
    <rPh sb="8" eb="10">
      <t>センタク</t>
    </rPh>
    <rPh sb="11" eb="13">
      <t>キイロ</t>
    </rPh>
    <rPh sb="14" eb="16">
      <t>ヒンモク</t>
    </rPh>
    <rPh sb="17" eb="18">
      <t>エラ</t>
    </rPh>
    <rPh sb="23" eb="25">
      <t>セツゾク</t>
    </rPh>
    <rPh sb="26" eb="28">
      <t>アミカ</t>
    </rPh>
    <rPh sb="29" eb="31">
      <t>カイジョ</t>
    </rPh>
    <phoneticPr fontId="6"/>
  </si>
  <si>
    <t>変更日</t>
    <rPh sb="0" eb="2">
      <t>ヘンコウ</t>
    </rPh>
    <rPh sb="2" eb="3">
      <t>ビ</t>
    </rPh>
    <phoneticPr fontId="6"/>
  </si>
  <si>
    <t>変更者</t>
    <rPh sb="0" eb="2">
      <t>ヘンコウ</t>
    </rPh>
    <rPh sb="2" eb="3">
      <t>シャ</t>
    </rPh>
    <phoneticPr fontId="6"/>
  </si>
  <si>
    <t>変更内容</t>
    <rPh sb="0" eb="2">
      <t>ヘンコウ</t>
    </rPh>
    <rPh sb="2" eb="4">
      <t>ナイヨウ</t>
    </rPh>
    <phoneticPr fontId="6"/>
  </si>
  <si>
    <t>バージョン番号</t>
    <rPh sb="5" eb="7">
      <t>バンゴウ</t>
    </rPh>
    <phoneticPr fontId="6"/>
  </si>
  <si>
    <t>SL開通部　飯塚</t>
    <rPh sb="0" eb="5">
      <t>デ</t>
    </rPh>
    <rPh sb="6" eb="8">
      <t>イイヅカ</t>
    </rPh>
    <phoneticPr fontId="6"/>
  </si>
  <si>
    <t>VNE接続オプションの追加</t>
    <rPh sb="3" eb="5">
      <t>セツゾク</t>
    </rPh>
    <rPh sb="11" eb="13">
      <t>ツイカ</t>
    </rPh>
    <phoneticPr fontId="6"/>
  </si>
  <si>
    <t>サービス</t>
    <phoneticPr fontId="6"/>
  </si>
  <si>
    <t>D-101</t>
    <phoneticPr fontId="6"/>
  </si>
  <si>
    <t>DataSpiderシートの数式変更</t>
    <rPh sb="14" eb="16">
      <t>スウシキ</t>
    </rPh>
    <rPh sb="16" eb="18">
      <t>ヘンコウ</t>
    </rPh>
    <phoneticPr fontId="6"/>
  </si>
  <si>
    <t>Ver.9.1</t>
    <phoneticPr fontId="6"/>
  </si>
  <si>
    <t>Ver.9.3</t>
    <phoneticPr fontId="6"/>
  </si>
  <si>
    <t>シートの複製が開通不備につながる為、フォルダ保護にパスワード設定、PS種別取得解除</t>
    <rPh sb="4" eb="6">
      <t>フクセイ</t>
    </rPh>
    <rPh sb="7" eb="9">
      <t>カイツウ</t>
    </rPh>
    <rPh sb="9" eb="11">
      <t>フビ</t>
    </rPh>
    <rPh sb="16" eb="17">
      <t>タメ</t>
    </rPh>
    <rPh sb="22" eb="24">
      <t>ホゴ</t>
    </rPh>
    <rPh sb="30" eb="32">
      <t>セッテイ</t>
    </rPh>
    <rPh sb="35" eb="37">
      <t>シュベツ</t>
    </rPh>
    <rPh sb="37" eb="39">
      <t>シュトク</t>
    </rPh>
    <rPh sb="39" eb="41">
      <t>カイジョ</t>
    </rPh>
    <phoneticPr fontId="6"/>
  </si>
  <si>
    <t>シート保護時でもセル色を変更可能に</t>
    <rPh sb="3" eb="5">
      <t>ホゴ</t>
    </rPh>
    <rPh sb="5" eb="6">
      <t>ジ</t>
    </rPh>
    <rPh sb="10" eb="11">
      <t>ショク</t>
    </rPh>
    <rPh sb="12" eb="14">
      <t>ヘンコウ</t>
    </rPh>
    <rPh sb="14" eb="16">
      <t>カノウ</t>
    </rPh>
    <phoneticPr fontId="6"/>
  </si>
  <si>
    <t>住所の分割廃止</t>
    <rPh sb="0" eb="2">
      <t>ジュウショ</t>
    </rPh>
    <rPh sb="3" eb="5">
      <t>ブンカツ</t>
    </rPh>
    <rPh sb="5" eb="7">
      <t>ハイシ</t>
    </rPh>
    <phoneticPr fontId="6"/>
  </si>
  <si>
    <t>Ver.9.4</t>
    <phoneticPr fontId="6"/>
  </si>
  <si>
    <t>保護解除</t>
    <rPh sb="0" eb="2">
      <t>ホゴ</t>
    </rPh>
    <rPh sb="2" eb="4">
      <t>カイジョ</t>
    </rPh>
    <phoneticPr fontId="6"/>
  </si>
  <si>
    <t>Ver.9.5</t>
    <phoneticPr fontId="6"/>
  </si>
  <si>
    <t>Ver.9.6</t>
  </si>
  <si>
    <t>パスワード変更</t>
    <rPh sb="5" eb="7">
      <t>ヘンコウ</t>
    </rPh>
    <phoneticPr fontId="6"/>
  </si>
  <si>
    <t>Ver.9.7</t>
  </si>
  <si>
    <t>イーサエコノミー（PPPoE）</t>
  </si>
  <si>
    <t>イーサエコノミー（PPPoE）</t>
    <phoneticPr fontId="6"/>
  </si>
  <si>
    <t>イーサエコノミー（v6プラス）</t>
  </si>
  <si>
    <t>イーサエコノミー（v6プラス）</t>
    <phoneticPr fontId="6"/>
  </si>
  <si>
    <t>品目パターン1</t>
    <rPh sb="0" eb="2">
      <t>ヒンモク</t>
    </rPh>
    <phoneticPr fontId="6"/>
  </si>
  <si>
    <t>品目パターン2</t>
    <rPh sb="0" eb="2">
      <t>ヒンモク</t>
    </rPh>
    <phoneticPr fontId="6"/>
  </si>
  <si>
    <t>品目パターン3</t>
    <rPh sb="0" eb="2">
      <t>ヒンモク</t>
    </rPh>
    <phoneticPr fontId="6"/>
  </si>
  <si>
    <t>選択してください</t>
    <rPh sb="0" eb="2">
      <t>センタク</t>
    </rPh>
    <phoneticPr fontId="6"/>
  </si>
  <si>
    <t>DSL／ISDN／モバイル</t>
  </si>
  <si>
    <t>DSL／ISDN／モバイル</t>
    <phoneticPr fontId="6"/>
  </si>
  <si>
    <t>(選択してください)</t>
  </si>
  <si>
    <t>v6プラス対応、ラジオボタン廃止</t>
    <rPh sb="5" eb="7">
      <t>タイオウ</t>
    </rPh>
    <rPh sb="14" eb="16">
      <t>ハイシ</t>
    </rPh>
    <phoneticPr fontId="6"/>
  </si>
  <si>
    <t>光ネクスト v6プラス／動的IP</t>
    <rPh sb="0" eb="1">
      <t>ヒカリ</t>
    </rPh>
    <rPh sb="12" eb="14">
      <t>ドウテキ</t>
    </rPh>
    <phoneticPr fontId="23"/>
  </si>
  <si>
    <t>光ネクスト v6プラス／３２</t>
    <phoneticPr fontId="6"/>
  </si>
  <si>
    <t>光ネクスト v6プラス／２９</t>
    <phoneticPr fontId="6"/>
  </si>
  <si>
    <t>光ネクスト v6プラス／２８</t>
    <phoneticPr fontId="6"/>
  </si>
  <si>
    <t>お客様がご契約中のフレッツ光をご利用される場合こちらのリストより選択してください</t>
    <rPh sb="1" eb="3">
      <t>キャクサマ</t>
    </rPh>
    <rPh sb="5" eb="8">
      <t>ケイヤクチュウ</t>
    </rPh>
    <rPh sb="13" eb="14">
      <t>ヒカリ</t>
    </rPh>
    <rPh sb="16" eb="18">
      <t>リヨウ</t>
    </rPh>
    <rPh sb="21" eb="23">
      <t>バアイ</t>
    </rPh>
    <rPh sb="23" eb="24">
      <t>ケイゴウ</t>
    </rPh>
    <rPh sb="32" eb="34">
      <t>センタク</t>
    </rPh>
    <phoneticPr fontId="18"/>
  </si>
  <si>
    <t>※v6プラスで提供となるため、以下項目について記載ください。</t>
    <rPh sb="7" eb="9">
      <t>テイキョウ</t>
    </rPh>
    <rPh sb="15" eb="17">
      <t>イカ</t>
    </rPh>
    <rPh sb="17" eb="19">
      <t>コウモク</t>
    </rPh>
    <rPh sb="23" eb="25">
      <t>キサイ</t>
    </rPh>
    <phoneticPr fontId="2"/>
  </si>
  <si>
    <t>※以下の品目は新規販売停止のため、アクセス回線を既設している場合のみ提供可能となりますのでご注意ください。
「ニューファミリー」「ベーシック」「ビジネス」</t>
    <rPh sb="1" eb="3">
      <t>イカ</t>
    </rPh>
    <rPh sb="4" eb="6">
      <t>ヒンモク</t>
    </rPh>
    <rPh sb="7" eb="9">
      <t>シンキ</t>
    </rPh>
    <rPh sb="9" eb="11">
      <t>ハンバイ</t>
    </rPh>
    <rPh sb="11" eb="13">
      <t>テイシ</t>
    </rPh>
    <rPh sb="21" eb="23">
      <t>カイセン</t>
    </rPh>
    <rPh sb="24" eb="26">
      <t>キセツ</t>
    </rPh>
    <rPh sb="30" eb="32">
      <t>バアイ</t>
    </rPh>
    <rPh sb="34" eb="36">
      <t>テイキョウ</t>
    </rPh>
    <rPh sb="36" eb="38">
      <t>カノウ</t>
    </rPh>
    <rPh sb="46" eb="48">
      <t>チュウイ</t>
    </rPh>
    <phoneticPr fontId="2"/>
  </si>
  <si>
    <t>自動化対象</t>
    <rPh sb="0" eb="3">
      <t>ジドウカ</t>
    </rPh>
    <rPh sb="3" eb="5">
      <t>タイショウ</t>
    </rPh>
    <phoneticPr fontId="6"/>
  </si>
  <si>
    <t>ギガ</t>
    <phoneticPr fontId="6"/>
  </si>
  <si>
    <t>特になし</t>
    <rPh sb="0" eb="1">
      <t>トク</t>
    </rPh>
    <phoneticPr fontId="6"/>
  </si>
  <si>
    <t>神奈川県</t>
    <rPh sb="3" eb="4">
      <t>ケン</t>
    </rPh>
    <phoneticPr fontId="6"/>
  </si>
  <si>
    <t>和歌山県</t>
    <rPh sb="3" eb="4">
      <t>ケン</t>
    </rPh>
    <phoneticPr fontId="6"/>
  </si>
  <si>
    <t>鹿児島県</t>
    <rPh sb="3" eb="4">
      <t>ケン</t>
    </rPh>
    <phoneticPr fontId="6"/>
  </si>
  <si>
    <t>Ver.9.8</t>
  </si>
  <si>
    <t>都道府県リスト修正（3文字の県に県がない件）</t>
    <rPh sb="0" eb="4">
      <t>トドウフケン</t>
    </rPh>
    <rPh sb="7" eb="9">
      <t>シュウセイ</t>
    </rPh>
    <rPh sb="11" eb="13">
      <t>モジ</t>
    </rPh>
    <rPh sb="14" eb="15">
      <t>ケン</t>
    </rPh>
    <rPh sb="16" eb="17">
      <t>ケン</t>
    </rPh>
    <rPh sb="20" eb="21">
      <t>ケン</t>
    </rPh>
    <phoneticPr fontId="6"/>
  </si>
  <si>
    <t>実績部門</t>
    <rPh sb="0" eb="2">
      <t>ジッセキ</t>
    </rPh>
    <rPh sb="2" eb="4">
      <t>ブモン</t>
    </rPh>
    <phoneticPr fontId="2"/>
  </si>
  <si>
    <t>代理店コード</t>
    <rPh sb="0" eb="3">
      <t>ダイリテン</t>
    </rPh>
    <phoneticPr fontId="2"/>
  </si>
  <si>
    <t>区分</t>
    <rPh sb="0" eb="2">
      <t>クブン</t>
    </rPh>
    <phoneticPr fontId="2"/>
  </si>
  <si>
    <t>Ver.9.9</t>
  </si>
  <si>
    <t>コード系の分割入力廃止</t>
    <rPh sb="3" eb="4">
      <t>ケイ</t>
    </rPh>
    <rPh sb="5" eb="7">
      <t>ブンカツ</t>
    </rPh>
    <rPh sb="7" eb="9">
      <t>ニュウリョク</t>
    </rPh>
    <rPh sb="9" eb="11">
      <t>ハイシ</t>
    </rPh>
    <phoneticPr fontId="6"/>
  </si>
  <si>
    <t>社員番号の規則追加、コード系IME制御追加</t>
    <rPh sb="0" eb="2">
      <t>シャイン</t>
    </rPh>
    <rPh sb="2" eb="4">
      <t>バンゴウ</t>
    </rPh>
    <rPh sb="5" eb="7">
      <t>キソク</t>
    </rPh>
    <rPh sb="7" eb="9">
      <t>ツイカ</t>
    </rPh>
    <rPh sb="13" eb="14">
      <t>ケイ</t>
    </rPh>
    <rPh sb="17" eb="19">
      <t>セイギョ</t>
    </rPh>
    <rPh sb="19" eb="21">
      <t>ツイカ</t>
    </rPh>
    <phoneticPr fontId="6"/>
  </si>
  <si>
    <t>Ver.10.1</t>
    <phoneticPr fontId="6"/>
  </si>
  <si>
    <t>記事欄をDataSpiderシートへ</t>
    <rPh sb="0" eb="2">
      <t>キジ</t>
    </rPh>
    <rPh sb="2" eb="3">
      <t>ラン</t>
    </rPh>
    <phoneticPr fontId="6"/>
  </si>
  <si>
    <t>Ver.10.2</t>
    <phoneticPr fontId="6"/>
  </si>
  <si>
    <t>開通通知連絡先削除</t>
    <rPh sb="0" eb="2">
      <t>カイツウ</t>
    </rPh>
    <rPh sb="2" eb="4">
      <t>ツウチ</t>
    </rPh>
    <rPh sb="4" eb="7">
      <t>レンラクサキ</t>
    </rPh>
    <rPh sb="7" eb="9">
      <t>サクジョ</t>
    </rPh>
    <phoneticPr fontId="6"/>
  </si>
  <si>
    <t>文字列が長くなるところを縮小表示</t>
    <rPh sb="0" eb="3">
      <t>モジレツ</t>
    </rPh>
    <rPh sb="4" eb="5">
      <t>ナガ</t>
    </rPh>
    <rPh sb="12" eb="14">
      <t>シュクショウ</t>
    </rPh>
    <rPh sb="14" eb="16">
      <t>ヒョウジ</t>
    </rPh>
    <phoneticPr fontId="6"/>
  </si>
  <si>
    <t>Ver.10.3</t>
  </si>
  <si>
    <t>契約締結部門入力エリア作成（DS影響あり）</t>
    <rPh sb="0" eb="2">
      <t>ケイヤク</t>
    </rPh>
    <rPh sb="2" eb="4">
      <t>テイケツ</t>
    </rPh>
    <rPh sb="4" eb="6">
      <t>ブモン</t>
    </rPh>
    <rPh sb="6" eb="8">
      <t>ニュウリョク</t>
    </rPh>
    <rPh sb="11" eb="13">
      <t>サクセイ</t>
    </rPh>
    <rPh sb="16" eb="18">
      <t>エイキョウ</t>
    </rPh>
    <phoneticPr fontId="6"/>
  </si>
  <si>
    <t>部門名</t>
    <rPh sb="0" eb="2">
      <t>ブモン</t>
    </rPh>
    <rPh sb="2" eb="3">
      <t>メイ</t>
    </rPh>
    <phoneticPr fontId="2"/>
  </si>
  <si>
    <t>選択▼</t>
    <rPh sb="0" eb="2">
      <t>センタク</t>
    </rPh>
    <phoneticPr fontId="6"/>
  </si>
  <si>
    <t>部門コード</t>
    <rPh sb="0" eb="2">
      <t>ブモン</t>
    </rPh>
    <phoneticPr fontId="2"/>
  </si>
  <si>
    <t>担当者</t>
    <rPh sb="0" eb="3">
      <t>タントウシャ</t>
    </rPh>
    <phoneticPr fontId="2"/>
  </si>
  <si>
    <t>NE1G</t>
    <phoneticPr fontId="6"/>
  </si>
  <si>
    <t>NE2G</t>
    <phoneticPr fontId="6"/>
  </si>
  <si>
    <t>NE3G</t>
    <phoneticPr fontId="6"/>
  </si>
  <si>
    <t>NE4G</t>
    <phoneticPr fontId="6"/>
  </si>
  <si>
    <t>NE5G</t>
    <phoneticPr fontId="6"/>
  </si>
  <si>
    <t>部門名を選択して下さい</t>
    <rPh sb="0" eb="2">
      <t>ブモン</t>
    </rPh>
    <rPh sb="2" eb="3">
      <t>メイ</t>
    </rPh>
    <rPh sb="4" eb="6">
      <t>センタク</t>
    </rPh>
    <rPh sb="8" eb="9">
      <t>クダ</t>
    </rPh>
    <phoneticPr fontId="6"/>
  </si>
  <si>
    <t>KDDI処理欄</t>
    <rPh sb="4" eb="6">
      <t>ショリ</t>
    </rPh>
    <rPh sb="6" eb="7">
      <t>ラン</t>
    </rPh>
    <phoneticPr fontId="4"/>
  </si>
  <si>
    <t>NTT東日本のBフレッツ ニューファミリータイプの提供終了に伴いリストから削除</t>
    <rPh sb="27" eb="29">
      <t>シュウリョウ</t>
    </rPh>
    <rPh sb="30" eb="31">
      <t>トモナ</t>
    </rPh>
    <rPh sb="37" eb="39">
      <t>サクジョ</t>
    </rPh>
    <phoneticPr fontId="6"/>
  </si>
  <si>
    <t>KDDI株式会社の総合オープン通信網サービス契約約款に同意の上、上記の通り申し込みます。
※このお申込書による契約はKDDI株式会社の総合オープン通信網サービス契約約款および提供条件によります。
※弊社が本申込書にて取得する個人情報につきましては、①本サービスの提供、②料金請求業務、③弊社既存サービス・新サービスのご案内、④アンケート調査の実施、⑤利用促進等を目的としたキャンペーンの実施、⑥サービスの開発・評価・改善、⑦その他契約約款等に定める目的に利用いたします。</t>
    <phoneticPr fontId="2"/>
  </si>
  <si>
    <t>民法改正に伴う注意文の修正</t>
    <rPh sb="0" eb="2">
      <t>ミンポウ</t>
    </rPh>
    <rPh sb="2" eb="4">
      <t>カイセイ</t>
    </rPh>
    <rPh sb="5" eb="6">
      <t>トモナ</t>
    </rPh>
    <rPh sb="7" eb="9">
      <t>チュウイ</t>
    </rPh>
    <rPh sb="9" eb="10">
      <t>ブン</t>
    </rPh>
    <rPh sb="11" eb="13">
      <t>シュウセイ</t>
    </rPh>
    <phoneticPr fontId="6"/>
  </si>
  <si>
    <t>KDDI契約締結部門
（NWP部使用欄）</t>
    <rPh sb="15" eb="16">
      <t>ブ</t>
    </rPh>
    <rPh sb="16" eb="18">
      <t>シヨウ</t>
    </rPh>
    <rPh sb="18" eb="19">
      <t>ラン</t>
    </rPh>
    <phoneticPr fontId="2"/>
  </si>
  <si>
    <t>NWP部　飯塚</t>
    <rPh sb="3" eb="4">
      <t>ブ</t>
    </rPh>
    <rPh sb="5" eb="7">
      <t>イイヅカ</t>
    </rPh>
    <phoneticPr fontId="6"/>
  </si>
  <si>
    <t>部署名・G名変更</t>
    <rPh sb="0" eb="2">
      <t>ブショ</t>
    </rPh>
    <rPh sb="2" eb="3">
      <t>メイ</t>
    </rPh>
    <rPh sb="5" eb="6">
      <t>メイ</t>
    </rPh>
    <rPh sb="6" eb="8">
      <t>ヘンコウ</t>
    </rPh>
    <phoneticPr fontId="6"/>
  </si>
  <si>
    <t>NW設定G</t>
    <rPh sb="2" eb="4">
      <t>セッテイ</t>
    </rPh>
    <phoneticPr fontId="6"/>
  </si>
  <si>
    <t>光クロス v6プラス/動的IP</t>
    <phoneticPr fontId="6"/>
  </si>
  <si>
    <t>光クロス v6プラス/32</t>
    <phoneticPr fontId="6"/>
  </si>
  <si>
    <t>光クロス品目追加</t>
    <rPh sb="0" eb="1">
      <t>ヒカリ</t>
    </rPh>
    <rPh sb="4" eb="6">
      <t>ヒンモク</t>
    </rPh>
    <rPh sb="6" eb="8">
      <t>ツイカ</t>
    </rPh>
    <phoneticPr fontId="6"/>
  </si>
  <si>
    <t>Ver.10.4</t>
  </si>
  <si>
    <t>Bフレッツ廃止に伴い品目削除</t>
    <rPh sb="5" eb="7">
      <t>ハイシ</t>
    </rPh>
    <rPh sb="8" eb="9">
      <t>トモナ</t>
    </rPh>
    <rPh sb="10" eb="12">
      <t>ヒンモク</t>
    </rPh>
    <rPh sb="12" eb="14">
      <t>サクジョ</t>
    </rPh>
    <phoneticPr fontId="6"/>
  </si>
  <si>
    <t>部門CD修正　NW設定G6052→6055</t>
    <rPh sb="0" eb="2">
      <t>ブモン</t>
    </rPh>
    <rPh sb="4" eb="6">
      <t>シュウセイ</t>
    </rPh>
    <rPh sb="9" eb="11">
      <t>セッテイ</t>
    </rPh>
    <phoneticPr fontId="6"/>
  </si>
  <si>
    <t>Ver.10.5</t>
  </si>
  <si>
    <t>異動区分</t>
    <rPh sb="0" eb="2">
      <t>イドウ</t>
    </rPh>
    <rPh sb="2" eb="4">
      <t>クブン</t>
    </rPh>
    <phoneticPr fontId="2"/>
  </si>
  <si>
    <t>開通希望日</t>
    <phoneticPr fontId="4"/>
  </si>
  <si>
    <t>東京都千代田区飯田橋3-10-10</t>
    <rPh sb="0" eb="3">
      <t>トウキョウト</t>
    </rPh>
    <rPh sb="3" eb="7">
      <t>チヨダク</t>
    </rPh>
    <rPh sb="7" eb="10">
      <t>イイダバシ</t>
    </rPh>
    <phoneticPr fontId="2"/>
  </si>
  <si>
    <t>03-0000-0000</t>
    <phoneticPr fontId="2"/>
  </si>
  <si>
    <t>090-0000-0000</t>
    <phoneticPr fontId="2"/>
  </si>
  <si>
    <t>なし</t>
  </si>
  <si>
    <t>代理店</t>
    <rPh sb="0" eb="3">
      <t>ダイリテン</t>
    </rPh>
    <phoneticPr fontId="2"/>
  </si>
  <si>
    <t>既存</t>
  </si>
  <si>
    <t>新規</t>
  </si>
  <si>
    <t>102-8460</t>
    <phoneticPr fontId="2"/>
  </si>
  <si>
    <t>株式会社　エグザンプル商会</t>
    <phoneticPr fontId="2"/>
  </si>
  <si>
    <t>総務部</t>
    <rPh sb="0" eb="2">
      <t>ソウム</t>
    </rPh>
    <rPh sb="2" eb="3">
      <t>ブ</t>
    </rPh>
    <phoneticPr fontId="2"/>
  </si>
  <si>
    <t>高橋　次郎</t>
    <rPh sb="0" eb="2">
      <t>タカハシ</t>
    </rPh>
    <rPh sb="3" eb="5">
      <t>ジロウ</t>
    </rPh>
    <phoneticPr fontId="2"/>
  </si>
  <si>
    <t>技術部</t>
    <rPh sb="0" eb="2">
      <t>ギジュツ</t>
    </rPh>
    <rPh sb="2" eb="3">
      <t>ブ</t>
    </rPh>
    <phoneticPr fontId="2"/>
  </si>
  <si>
    <t>山田　三郎</t>
    <rPh sb="0" eb="2">
      <t>ヤマダ</t>
    </rPh>
    <rPh sb="3" eb="5">
      <t>サブロウ</t>
    </rPh>
    <phoneticPr fontId="2"/>
  </si>
  <si>
    <t>03-0000-0001</t>
    <phoneticPr fontId="2"/>
  </si>
  <si>
    <t>yamada@example.jp</t>
    <phoneticPr fontId="2"/>
  </si>
  <si>
    <t>品川営業所</t>
    <rPh sb="0" eb="2">
      <t>シナガワ</t>
    </rPh>
    <rPh sb="2" eb="5">
      <t>エイギョウショ</t>
    </rPh>
    <phoneticPr fontId="2"/>
  </si>
  <si>
    <t>□　上記「ご契約者」と同じ</t>
  </si>
  <si>
    <t>選択▼</t>
  </si>
  <si>
    <t>予約番号</t>
    <rPh sb="0" eb="2">
      <t>ヨヤク</t>
    </rPh>
    <rPh sb="2" eb="4">
      <t>バンゴウ</t>
    </rPh>
    <phoneticPr fontId="2"/>
  </si>
  <si>
    <t>転用元回線番号
（転用時のみ）</t>
    <rPh sb="0" eb="2">
      <t>テンヨウ</t>
    </rPh>
    <rPh sb="2" eb="3">
      <t>モト</t>
    </rPh>
    <rPh sb="3" eb="5">
      <t>カイセン</t>
    </rPh>
    <rPh sb="5" eb="7">
      <t>バンゴウ</t>
    </rPh>
    <rPh sb="9" eb="11">
      <t>テンヨウ</t>
    </rPh>
    <rPh sb="11" eb="12">
      <t>ジ</t>
    </rPh>
    <phoneticPr fontId="4"/>
  </si>
  <si>
    <t>異動区分追加
転用元回線番号、予約番号追加
契約先代表番号廃止
数式非表示対応</t>
    <rPh sb="0" eb="2">
      <t>イドウ</t>
    </rPh>
    <rPh sb="2" eb="4">
      <t>クブン</t>
    </rPh>
    <rPh sb="4" eb="6">
      <t>ツイカ</t>
    </rPh>
    <rPh sb="7" eb="14">
      <t>テンヨウモトカイセンバンゴウ</t>
    </rPh>
    <rPh sb="15" eb="17">
      <t>ヨヤク</t>
    </rPh>
    <rPh sb="17" eb="19">
      <t>バンゴウ</t>
    </rPh>
    <rPh sb="19" eb="21">
      <t>ツイカ</t>
    </rPh>
    <rPh sb="22" eb="25">
      <t>ケイヤクサキ</t>
    </rPh>
    <rPh sb="25" eb="27">
      <t>ダイヒョウ</t>
    </rPh>
    <rPh sb="27" eb="29">
      <t>バンゴウ</t>
    </rPh>
    <rPh sb="29" eb="31">
      <t>ハイシ</t>
    </rPh>
    <rPh sb="32" eb="34">
      <t>スウシキ</t>
    </rPh>
    <rPh sb="34" eb="37">
      <t>ヒヒョウジ</t>
    </rPh>
    <rPh sb="37" eb="39">
      <t>タイオウ</t>
    </rPh>
    <phoneticPr fontId="6"/>
  </si>
  <si>
    <t>NE6G</t>
    <phoneticPr fontId="6"/>
  </si>
  <si>
    <t>Ver.10.6</t>
    <phoneticPr fontId="6"/>
  </si>
  <si>
    <t>DS部　小栗/染谷</t>
    <rPh sb="2" eb="3">
      <t>ブ</t>
    </rPh>
    <rPh sb="4" eb="6">
      <t>オグリ</t>
    </rPh>
    <rPh sb="7" eb="9">
      <t>ソメヤ</t>
    </rPh>
    <phoneticPr fontId="6"/>
  </si>
  <si>
    <t>NE使用欄の部門名にNE6G(6005)追加
DSL/ISDN/モバイルの選択肢削除による範囲の修正</t>
    <rPh sb="37" eb="42">
      <t>センタクシサクジョ</t>
    </rPh>
    <rPh sb="45" eb="47">
      <t>ハンイ</t>
    </rPh>
    <rPh sb="48" eb="50">
      <t>シュウセイ</t>
    </rPh>
    <phoneticPr fontId="6"/>
  </si>
  <si>
    <t>Ver.10.7</t>
    <phoneticPr fontId="6"/>
  </si>
  <si>
    <t>Ver.10.7</t>
    <phoneticPr fontId="2"/>
  </si>
  <si>
    <t>BRルータ</t>
    <phoneticPr fontId="2"/>
  </si>
  <si>
    <t>BR選択対象フラグ</t>
    <rPh sb="2" eb="4">
      <t>センタク</t>
    </rPh>
    <rPh sb="4" eb="6">
      <t>タイショウ</t>
    </rPh>
    <phoneticPr fontId="6"/>
  </si>
  <si>
    <t>品目</t>
    <rPh sb="0" eb="2">
      <t>ヒンモク</t>
    </rPh>
    <phoneticPr fontId="6"/>
  </si>
  <si>
    <t>HGW</t>
    <phoneticPr fontId="6"/>
  </si>
  <si>
    <t>CAF番号</t>
    <rPh sb="3" eb="5">
      <t>バンゴウ</t>
    </rPh>
    <phoneticPr fontId="6"/>
  </si>
  <si>
    <t>パターン1</t>
    <phoneticPr fontId="6"/>
  </si>
  <si>
    <t>パターン2</t>
    <phoneticPr fontId="6"/>
  </si>
  <si>
    <t>選択不要</t>
    <rPh sb="0" eb="2">
      <t>センタク</t>
    </rPh>
    <rPh sb="2" eb="4">
      <t>フヨウ</t>
    </rPh>
    <phoneticPr fontId="6"/>
  </si>
  <si>
    <t>パターン3</t>
    <phoneticPr fontId="6"/>
  </si>
  <si>
    <t>フレッツ開通日</t>
    <rPh sb="4" eb="7">
      <t>カイツウビ</t>
    </rPh>
    <phoneticPr fontId="2"/>
  </si>
  <si>
    <t>yyyy/mm/dd</t>
    <phoneticPr fontId="2"/>
  </si>
  <si>
    <t>あり</t>
    <phoneticPr fontId="6"/>
  </si>
  <si>
    <t>なし</t>
    <phoneticPr fontId="6"/>
  </si>
  <si>
    <t>HGW_1</t>
    <phoneticPr fontId="6"/>
  </si>
  <si>
    <t>HGW_2</t>
    <phoneticPr fontId="6"/>
  </si>
  <si>
    <t>(選択してください)</t>
    <rPh sb="1" eb="3">
      <t>センタク</t>
    </rPh>
    <phoneticPr fontId="6"/>
  </si>
  <si>
    <t>KDDI処理欄</t>
  </si>
  <si>
    <t>安冨 勝也</t>
    <phoneticPr fontId="2"/>
  </si>
  <si>
    <t>S026575</t>
    <phoneticPr fontId="2"/>
  </si>
  <si>
    <t>2ABC026575</t>
    <phoneticPr fontId="2"/>
  </si>
  <si>
    <t>直販</t>
    <rPh sb="0" eb="2">
      <t>チョクハン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</si>
</sst>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_)"/>
    <numFmt numFmtId="177" formatCode="0.0_);[Red]\(0.0\)"/>
    <numFmt numFmtId="178" formatCode="yyyy&quot;年&quot;m&quot;月&quot;d&quot;日&quot;\(aaa\)"/>
  </numFmts>
  <fonts count="28">
    <font>
      <sz val="11"/>
      <name val="ＭＳ Ｐゴシック"/>
      <family val="3"/>
      <charset val="128"/>
    </font>
    <font>
      <sz val="10"/>
      <name val="Arial"/>
      <family val="2"/>
    </font>
    <font>
      <sz val="10"/>
      <name val="Times New Roman"/>
      <family val="1"/>
    </font>
    <font>
      <b/>
      <i/>
      <sz val="16"/>
      <name val="Helv"/>
      <family val="2"/>
    </font>
    <font>
      <sz val="11"/>
      <name val="ＭＳ Ｐゴシック"/>
      <family val="3"/>
      <charset val="128"/>
    </font>
    <font>
      <sz val="8"/>
      <name val="ＭＳ ゴシック"/>
      <family val="3"/>
      <charset val="128"/>
    </font>
    <font>
      <sz val="6"/>
      <name val="ＭＳ Ｐゴシック"/>
      <family val="3"/>
      <charset val="128"/>
    </font>
    <font>
      <sz val="9"/>
      <color indexed="12"/>
      <name val="ＭＳ Ｐゴシック"/>
      <family val="3"/>
      <charset val="128"/>
    </font>
    <font>
      <sz val="10"/>
      <name val="Meiryo UI"/>
      <family val="3"/>
      <charset val="128"/>
    </font>
    <font>
      <b/>
      <i/>
      <u/>
      <sz val="12"/>
      <name val="Meiryo UI"/>
      <family val="3"/>
      <charset val="128"/>
    </font>
    <font>
      <sz val="10"/>
      <color indexed="8"/>
      <name val="Meiryo UI"/>
      <family val="3"/>
      <charset val="128"/>
    </font>
    <font>
      <sz val="9"/>
      <name val="Meiryo UI"/>
      <family val="3"/>
      <charset val="128"/>
    </font>
    <font>
      <sz val="8"/>
      <name val="Meiryo UI"/>
      <family val="3"/>
      <charset val="128"/>
    </font>
    <font>
      <b/>
      <i/>
      <u/>
      <sz val="9"/>
      <name val="Meiryo UI"/>
      <family val="3"/>
      <charset val="128"/>
    </font>
    <font>
      <sz val="9"/>
      <color indexed="48"/>
      <name val="Meiryo UI"/>
      <family val="3"/>
      <charset val="128"/>
    </font>
    <font>
      <sz val="9"/>
      <color indexed="9"/>
      <name val="Meiryo UI"/>
      <family val="3"/>
      <charset val="128"/>
    </font>
    <font>
      <sz val="9"/>
      <color indexed="8"/>
      <name val="Meiryo UI"/>
      <family val="3"/>
      <charset val="128"/>
    </font>
    <font>
      <u/>
      <sz val="11"/>
      <color theme="10"/>
      <name val="ＭＳ Ｐゴシック"/>
      <family val="3"/>
      <charset val="128"/>
    </font>
    <font>
      <sz val="10"/>
      <color rgb="FF0000FF"/>
      <name val="Meiryo UI"/>
      <family val="3"/>
      <charset val="128"/>
    </font>
    <font>
      <sz val="9"/>
      <color rgb="FFFF0000"/>
      <name val="Meiryo UI"/>
      <family val="3"/>
      <charset val="128"/>
    </font>
    <font>
      <sz val="9"/>
      <color rgb="FF000000"/>
      <name val="MS UI Gothic"/>
      <family val="3"/>
      <charset val="128"/>
    </font>
    <font>
      <b/>
      <sz val="8"/>
      <name val="Meiryo UI"/>
      <family val="3"/>
      <charset val="128"/>
    </font>
    <font>
      <b/>
      <sz val="9"/>
      <name val="Meiryo UI"/>
      <family val="3"/>
      <charset val="128"/>
    </font>
    <font>
      <sz val="11"/>
      <color theme="1"/>
      <name val="ＭＳ Ｐゴシック"/>
      <family val="2"/>
      <charset val="128"/>
    </font>
    <font>
      <sz val="12"/>
      <name val="Meiryo UI"/>
      <family val="3"/>
      <charset val="128"/>
    </font>
    <font>
      <b/>
      <sz val="14"/>
      <color rgb="FFFF0000"/>
      <name val="Meiryo UI"/>
      <family val="3"/>
      <charset val="128"/>
    </font>
    <font>
      <sz val="14"/>
      <name val="Meiryo UI"/>
      <family val="3"/>
      <charset val="128"/>
    </font>
    <font>
      <sz val="9"/>
      <color theme="0"/>
      <name val="Meiryo UI"/>
      <family val="3"/>
      <charset val="128"/>
    </font>
  </fonts>
  <fills count="18">
    <fill>
      <patternFill patternType="none"/>
    </fill>
    <fill>
      <patternFill patternType="gray125"/>
    </fill>
    <fill>
      <patternFill patternType="solid">
        <fgColor indexed="41"/>
        <bgColor indexed="64"/>
      </patternFill>
    </fill>
    <fill>
      <patternFill patternType="solid">
        <fgColor rgb="FFFFFF00"/>
        <bgColor indexed="64"/>
      </patternFill>
    </fill>
    <fill>
      <patternFill patternType="solid">
        <fgColor rgb="FFFFC000"/>
        <bgColor indexed="64"/>
      </patternFill>
    </fill>
    <fill>
      <patternFill patternType="solid">
        <fgColor rgb="FFCCFFFF"/>
        <bgColor indexed="64"/>
      </patternFill>
    </fill>
    <fill>
      <patternFill patternType="solid">
        <fgColor theme="5" tint="0.39997558519241921"/>
        <bgColor indexed="64"/>
      </patternFill>
    </fill>
    <fill>
      <patternFill patternType="solid">
        <fgColor theme="3" tint="0.79998168889431442"/>
        <bgColor indexed="64"/>
      </patternFill>
    </fill>
    <fill>
      <patternFill patternType="solid">
        <fgColor theme="0" tint="-0.34998626667073579"/>
        <bgColor indexed="64"/>
      </patternFill>
    </fill>
    <fill>
      <patternFill patternType="lightDown">
        <fgColor theme="0" tint="-0.499984740745262"/>
        <bgColor indexed="65"/>
      </patternFill>
    </fill>
    <fill>
      <patternFill patternType="lightDown">
        <fgColor theme="0" tint="-0.499984740745262"/>
        <bgColor indexed="41"/>
      </patternFill>
    </fill>
    <fill>
      <patternFill patternType="solid">
        <fgColor theme="4" tint="0.79998168889431442"/>
        <bgColor indexed="64"/>
      </patternFill>
    </fill>
    <fill>
      <patternFill patternType="lightDown">
        <fgColor theme="0" tint="-0.34998626667073579"/>
        <bgColor indexed="41"/>
      </patternFill>
    </fill>
    <fill>
      <patternFill patternType="lightDown">
        <fgColor theme="0" tint="-0.34998626667073579"/>
        <bgColor indexed="65"/>
      </patternFill>
    </fill>
    <fill>
      <patternFill patternType="solid">
        <fgColor theme="0" tint="-0.499984740745262"/>
        <bgColor indexed="64"/>
      </patternFill>
    </fill>
    <fill>
      <patternFill patternType="lightDown">
        <fgColor theme="0" tint="-0.499984740745262"/>
        <bgColor rgb="FFCCFFFF"/>
      </patternFill>
    </fill>
    <fill>
      <patternFill patternType="lightDown">
        <bgColor theme="0"/>
      </patternFill>
    </fill>
    <fill>
      <patternFill patternType="lightDown">
        <fgColor theme="0" tint="-0.499984740745262"/>
        <bgColor theme="0"/>
      </patternFill>
    </fill>
  </fills>
  <borders count="137">
    <border>
      <left/>
      <right/>
      <top/>
      <bottom/>
      <diagonal/>
    </border>
    <border>
      <left/>
      <right/>
      <top/>
      <bottom style="medium">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diagonal/>
    </border>
    <border>
      <left/>
      <right style="medium">
        <color indexed="64"/>
      </right>
      <top/>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thin">
        <color indexed="64"/>
      </left>
      <right style="thin">
        <color indexed="64"/>
      </right>
      <top/>
      <bottom style="thin">
        <color indexed="64"/>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style="hair">
        <color indexed="64"/>
      </left>
      <right/>
      <top style="medium">
        <color indexed="64"/>
      </top>
      <bottom style="medium">
        <color indexed="64"/>
      </bottom>
      <diagonal/>
    </border>
    <border>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bottom style="medium">
        <color indexed="64"/>
      </bottom>
      <diagonal/>
    </border>
    <border>
      <left style="hair">
        <color indexed="64"/>
      </left>
      <right/>
      <top style="hair">
        <color indexed="64"/>
      </top>
      <bottom/>
      <diagonal/>
    </border>
    <border>
      <left/>
      <right/>
      <top style="hair">
        <color indexed="64"/>
      </top>
      <bottom/>
      <diagonal/>
    </border>
    <border>
      <left style="hair">
        <color indexed="64"/>
      </left>
      <right/>
      <top style="medium">
        <color indexed="64"/>
      </top>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hair">
        <color indexed="64"/>
      </bottom>
      <diagonal/>
    </border>
    <border>
      <left/>
      <right style="medium">
        <color indexed="64"/>
      </right>
      <top style="hair">
        <color indexed="64"/>
      </top>
      <bottom/>
      <diagonal/>
    </border>
    <border>
      <left style="medium">
        <color indexed="64"/>
      </left>
      <right/>
      <top style="medium">
        <color indexed="64"/>
      </top>
      <bottom/>
      <diagonal/>
    </border>
    <border>
      <left style="hair">
        <color indexed="64"/>
      </left>
      <right/>
      <top style="thin">
        <color indexed="64"/>
      </top>
      <bottom style="hair">
        <color indexed="64"/>
      </bottom>
      <diagonal/>
    </border>
    <border>
      <left style="hair">
        <color indexed="64"/>
      </left>
      <right/>
      <top/>
      <bottom/>
      <diagonal/>
    </border>
    <border>
      <left/>
      <right style="hair">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hair">
        <color indexed="64"/>
      </right>
      <top style="medium">
        <color indexed="64"/>
      </top>
      <bottom/>
      <diagonal/>
    </border>
    <border>
      <left/>
      <right style="hair">
        <color indexed="64"/>
      </right>
      <top/>
      <bottom/>
      <diagonal/>
    </border>
    <border>
      <left/>
      <right style="hair">
        <color indexed="64"/>
      </right>
      <top/>
      <bottom style="medium">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medium">
        <color indexed="64"/>
      </right>
      <top style="thin">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style="hair">
        <color indexed="64"/>
      </top>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diagonal/>
    </border>
    <border>
      <left/>
      <right style="thin">
        <color indexed="64"/>
      </right>
      <top style="hair">
        <color indexed="64"/>
      </top>
      <bottom style="thin">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style="thick">
        <color rgb="FF0070C0"/>
      </left>
      <right/>
      <top style="thick">
        <color rgb="FF0070C0"/>
      </top>
      <bottom style="thick">
        <color rgb="FF0070C0"/>
      </bottom>
      <diagonal/>
    </border>
    <border>
      <left style="thick">
        <color theme="5"/>
      </left>
      <right style="thick">
        <color theme="5"/>
      </right>
      <top style="thick">
        <color theme="5"/>
      </top>
      <bottom style="thick">
        <color rgb="FF0070C0"/>
      </bottom>
      <diagonal/>
    </border>
    <border>
      <left style="thick">
        <color theme="5"/>
      </left>
      <right style="thick">
        <color theme="5"/>
      </right>
      <top/>
      <bottom/>
      <diagonal/>
    </border>
    <border>
      <left style="thick">
        <color theme="5"/>
      </left>
      <right style="thick">
        <color theme="5"/>
      </right>
      <top/>
      <bottom style="thick">
        <color theme="5"/>
      </bottom>
      <diagonal/>
    </border>
    <border>
      <left style="thick">
        <color theme="4"/>
      </left>
      <right/>
      <top style="thick">
        <color theme="4"/>
      </top>
      <bottom/>
      <diagonal/>
    </border>
    <border>
      <left/>
      <right/>
      <top style="thick">
        <color theme="4"/>
      </top>
      <bottom/>
      <diagonal/>
    </border>
    <border>
      <left/>
      <right style="thick">
        <color theme="4"/>
      </right>
      <top style="thick">
        <color theme="4"/>
      </top>
      <bottom/>
      <diagonal/>
    </border>
    <border>
      <left style="thick">
        <color theme="4"/>
      </left>
      <right/>
      <top/>
      <bottom style="thick">
        <color theme="4"/>
      </bottom>
      <diagonal/>
    </border>
    <border>
      <left/>
      <right style="thick">
        <color theme="4"/>
      </right>
      <top/>
      <bottom style="thick">
        <color theme="4"/>
      </bottom>
      <diagonal/>
    </border>
    <border>
      <left style="thick">
        <color theme="5"/>
      </left>
      <right/>
      <top style="thick">
        <color theme="5"/>
      </top>
      <bottom/>
      <diagonal/>
    </border>
    <border>
      <left/>
      <right/>
      <top style="thick">
        <color theme="5"/>
      </top>
      <bottom/>
      <diagonal/>
    </border>
    <border>
      <left/>
      <right style="thick">
        <color theme="5"/>
      </right>
      <top style="thick">
        <color theme="5"/>
      </top>
      <bottom/>
      <diagonal/>
    </border>
    <border>
      <left style="thick">
        <color theme="5"/>
      </left>
      <right/>
      <top/>
      <bottom style="thick">
        <color theme="4"/>
      </bottom>
      <diagonal/>
    </border>
    <border>
      <left/>
      <right style="thick">
        <color theme="5"/>
      </right>
      <top/>
      <bottom style="thick">
        <color theme="4"/>
      </bottom>
      <diagonal/>
    </border>
    <border>
      <left style="thick">
        <color theme="5"/>
      </left>
      <right/>
      <top/>
      <bottom/>
      <diagonal/>
    </border>
    <border>
      <left/>
      <right style="thick">
        <color theme="5"/>
      </right>
      <top/>
      <bottom/>
      <diagonal/>
    </border>
    <border>
      <left style="thick">
        <color theme="5"/>
      </left>
      <right/>
      <top/>
      <bottom style="thick">
        <color theme="5"/>
      </bottom>
      <diagonal/>
    </border>
    <border>
      <left/>
      <right/>
      <top/>
      <bottom style="thick">
        <color theme="5"/>
      </bottom>
      <diagonal/>
    </border>
    <border>
      <left/>
      <right style="thick">
        <color theme="5"/>
      </right>
      <top/>
      <bottom style="thick">
        <color theme="5"/>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dotted">
        <color indexed="64"/>
      </right>
      <top style="dotted">
        <color indexed="64"/>
      </top>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medium">
        <color indexed="64"/>
      </right>
      <top/>
      <bottom style="thin">
        <color indexed="64"/>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indexed="64"/>
      </left>
      <right/>
      <top/>
      <bottom style="medium">
        <color indexed="64"/>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style="thick">
        <color rgb="FFDA9694"/>
      </left>
      <right style="thick">
        <color rgb="FFDA9694"/>
      </right>
      <top/>
      <bottom/>
      <diagonal/>
    </border>
  </borders>
  <cellStyleXfs count="6">
    <xf numFmtId="0" fontId="0" fillId="0" borderId="0"/>
    <xf numFmtId="176" fontId="3" fillId="0" borderId="0"/>
    <xf numFmtId="0" fontId="1" fillId="0" borderId="0"/>
    <xf numFmtId="1" fontId="2" fillId="0" borderId="0" applyBorder="0">
      <alignment horizontal="left" vertical="top" wrapText="1"/>
    </xf>
    <xf numFmtId="0" fontId="17" fillId="0" borderId="0" applyNumberFormat="0" applyFont="0" applyFill="0" applyBorder="0" applyAlignment="0" applyProtection="0"/>
    <xf numFmtId="0" fontId="5" fillId="0" borderId="0"/>
  </cellStyleXfs>
  <cellXfs count="473">
    <xf numFmtId="0" fontId="0" fillId="0" borderId="0" xfId="0"/>
    <xf numFmtId="0" fontId="11" fillId="0" borderId="0" xfId="5" applyFont="1" applyAlignment="1">
      <alignment horizontal="left" vertical="center"/>
    </xf>
    <xf numFmtId="0" fontId="11" fillId="0" borderId="0" xfId="5" applyFont="1" applyAlignment="1">
      <alignment horizontal="center" vertical="center"/>
    </xf>
    <xf numFmtId="0" fontId="11" fillId="0" borderId="0" xfId="5" applyFont="1" applyAlignment="1">
      <alignment horizontal="center" vertical="center" wrapText="1"/>
    </xf>
    <xf numFmtId="0" fontId="11" fillId="0" borderId="0" xfId="5" applyFont="1" applyAlignment="1">
      <alignment vertical="center"/>
    </xf>
    <xf numFmtId="0" fontId="11" fillId="0" borderId="0" xfId="5" applyFont="1" applyAlignment="1">
      <alignment horizontal="left" vertical="top" wrapText="1"/>
    </xf>
    <xf numFmtId="0" fontId="13" fillId="0" borderId="0" xfId="5" applyFont="1" applyAlignment="1">
      <alignment horizontal="left" vertical="center"/>
    </xf>
    <xf numFmtId="0" fontId="11" fillId="0" borderId="48" xfId="5" applyFont="1" applyBorder="1" applyAlignment="1">
      <alignment vertical="center"/>
    </xf>
    <xf numFmtId="0" fontId="11" fillId="0" borderId="14" xfId="5" applyFont="1" applyBorder="1" applyAlignment="1">
      <alignment horizontal="left" vertical="center"/>
    </xf>
    <xf numFmtId="0" fontId="11" fillId="0" borderId="0" xfId="0" applyFont="1"/>
    <xf numFmtId="0" fontId="11" fillId="0" borderId="4" xfId="5" applyFont="1" applyBorder="1" applyAlignment="1">
      <alignment horizontal="left" vertical="center"/>
    </xf>
    <xf numFmtId="0" fontId="11" fillId="0" borderId="5" xfId="5" applyFont="1" applyBorder="1" applyAlignment="1">
      <alignment horizontal="left" vertical="center"/>
    </xf>
    <xf numFmtId="0" fontId="11" fillId="0" borderId="16" xfId="5" applyFont="1" applyBorder="1" applyAlignment="1">
      <alignment horizontal="left" vertical="center"/>
    </xf>
    <xf numFmtId="0" fontId="11" fillId="0" borderId="0" xfId="5" applyFont="1" applyAlignment="1">
      <alignment horizontal="left" vertical="center" indent="1"/>
    </xf>
    <xf numFmtId="0" fontId="19" fillId="3" borderId="0" xfId="5" applyFont="1" applyFill="1" applyAlignment="1" applyProtection="1">
      <alignment horizontal="left" vertical="center"/>
      <protection locked="0"/>
    </xf>
    <xf numFmtId="0" fontId="15" fillId="0" borderId="0" xfId="5" applyFont="1" applyAlignment="1">
      <alignment horizontal="left" vertical="center"/>
    </xf>
    <xf numFmtId="0" fontId="11" fillId="0" borderId="20" xfId="5" applyFont="1" applyBorder="1" applyAlignment="1" applyProtection="1">
      <alignment horizontal="left" vertical="center"/>
      <protection locked="0"/>
    </xf>
    <xf numFmtId="0" fontId="11" fillId="0" borderId="21" xfId="5" applyFont="1" applyBorder="1" applyAlignment="1" applyProtection="1">
      <alignment horizontal="left" vertical="center"/>
      <protection locked="0"/>
    </xf>
    <xf numFmtId="0" fontId="11" fillId="0" borderId="22" xfId="5" applyFont="1" applyBorder="1" applyAlignment="1" applyProtection="1">
      <alignment horizontal="left" vertical="center"/>
      <protection locked="0"/>
    </xf>
    <xf numFmtId="0" fontId="11" fillId="0" borderId="40" xfId="0" applyFont="1" applyBorder="1" applyAlignment="1" applyProtection="1">
      <alignment horizontal="center" vertical="center"/>
      <protection locked="0"/>
    </xf>
    <xf numFmtId="49" fontId="11" fillId="0" borderId="41" xfId="0" applyNumberFormat="1" applyFont="1" applyBorder="1" applyAlignment="1">
      <alignment horizontal="center" vertical="center"/>
    </xf>
    <xf numFmtId="49" fontId="11" fillId="0" borderId="42" xfId="0" applyNumberFormat="1" applyFont="1" applyBorder="1" applyAlignment="1">
      <alignment horizontal="center" vertical="center"/>
    </xf>
    <xf numFmtId="0" fontId="11" fillId="0" borderId="40" xfId="0" applyFont="1" applyBorder="1" applyAlignment="1">
      <alignment horizontal="center" vertical="center"/>
    </xf>
    <xf numFmtId="0" fontId="11" fillId="0" borderId="39" xfId="0" applyFont="1" applyBorder="1" applyAlignment="1">
      <alignment horizontal="center" vertical="center"/>
    </xf>
    <xf numFmtId="0" fontId="12" fillId="5" borderId="0" xfId="0" applyFont="1" applyFill="1"/>
    <xf numFmtId="0" fontId="12" fillId="0" borderId="0" xfId="0" applyFont="1"/>
    <xf numFmtId="0" fontId="12" fillId="6" borderId="0" xfId="0" applyFont="1" applyFill="1"/>
    <xf numFmtId="0" fontId="21" fillId="0" borderId="0" xfId="0" applyFont="1"/>
    <xf numFmtId="0" fontId="12" fillId="3" borderId="0" xfId="0" applyFont="1" applyFill="1"/>
    <xf numFmtId="0" fontId="12" fillId="5" borderId="94" xfId="0" applyFont="1" applyFill="1" applyBorder="1"/>
    <xf numFmtId="0" fontId="12" fillId="5" borderId="95" xfId="0" applyFont="1" applyFill="1" applyBorder="1"/>
    <xf numFmtId="0" fontId="12" fillId="5" borderId="96" xfId="0" applyFont="1" applyFill="1" applyBorder="1"/>
    <xf numFmtId="0" fontId="12" fillId="6" borderId="96" xfId="0" applyFont="1" applyFill="1" applyBorder="1"/>
    <xf numFmtId="0" fontId="12" fillId="3" borderId="96" xfId="0" applyFont="1" applyFill="1" applyBorder="1"/>
    <xf numFmtId="0" fontId="12" fillId="5" borderId="97" xfId="0" applyFont="1" applyFill="1" applyBorder="1"/>
    <xf numFmtId="0" fontId="12" fillId="0" borderId="98" xfId="0" applyFont="1" applyBorder="1"/>
    <xf numFmtId="0" fontId="12" fillId="5" borderId="103" xfId="0" applyFont="1" applyFill="1" applyBorder="1"/>
    <xf numFmtId="0" fontId="12" fillId="5" borderId="104" xfId="0" applyFont="1" applyFill="1" applyBorder="1"/>
    <xf numFmtId="0" fontId="12" fillId="5" borderId="105" xfId="0" applyFont="1" applyFill="1" applyBorder="1"/>
    <xf numFmtId="0" fontId="12" fillId="0" borderId="99" xfId="0" applyFont="1" applyBorder="1"/>
    <xf numFmtId="0" fontId="12" fillId="0" borderId="100" xfId="0" applyFont="1" applyBorder="1"/>
    <xf numFmtId="0" fontId="12" fillId="0" borderId="101" xfId="0" applyFont="1" applyBorder="1"/>
    <xf numFmtId="0" fontId="12" fillId="5" borderId="106" xfId="0" applyFont="1" applyFill="1" applyBorder="1"/>
    <xf numFmtId="0" fontId="12" fillId="5" borderId="93" xfId="0" applyFont="1" applyFill="1" applyBorder="1"/>
    <xf numFmtId="0" fontId="12" fillId="5" borderId="107" xfId="0" applyFont="1" applyFill="1" applyBorder="1"/>
    <xf numFmtId="0" fontId="12" fillId="0" borderId="93" xfId="0" applyFont="1" applyBorder="1"/>
    <xf numFmtId="0" fontId="12" fillId="0" borderId="102" xfId="0" applyFont="1" applyBorder="1"/>
    <xf numFmtId="0" fontId="12" fillId="5" borderId="108" xfId="0" applyFont="1" applyFill="1" applyBorder="1"/>
    <xf numFmtId="0" fontId="12" fillId="5" borderId="109" xfId="0" applyFont="1" applyFill="1" applyBorder="1"/>
    <xf numFmtId="0" fontId="12" fillId="6" borderId="108" xfId="0" applyFont="1" applyFill="1" applyBorder="1"/>
    <xf numFmtId="0" fontId="12" fillId="6" borderId="109" xfId="0" applyFont="1" applyFill="1" applyBorder="1"/>
    <xf numFmtId="0" fontId="12" fillId="3" borderId="108" xfId="0" applyFont="1" applyFill="1" applyBorder="1"/>
    <xf numFmtId="0" fontId="12" fillId="3" borderId="109" xfId="0" applyFont="1" applyFill="1" applyBorder="1"/>
    <xf numFmtId="0" fontId="12" fillId="5" borderId="110" xfId="0" applyFont="1" applyFill="1" applyBorder="1"/>
    <xf numFmtId="0" fontId="12" fillId="5" borderId="111" xfId="0" applyFont="1" applyFill="1" applyBorder="1"/>
    <xf numFmtId="0" fontId="12" fillId="5" borderId="112" xfId="0" applyFont="1" applyFill="1" applyBorder="1"/>
    <xf numFmtId="0" fontId="12" fillId="0" borderId="92" xfId="0" applyFont="1" applyBorder="1"/>
    <xf numFmtId="0" fontId="12" fillId="4" borderId="0" xfId="0" applyFont="1" applyFill="1"/>
    <xf numFmtId="14" fontId="12" fillId="0" borderId="0" xfId="0" applyNumberFormat="1" applyFont="1"/>
    <xf numFmtId="14" fontId="22" fillId="7" borderId="39" xfId="0" applyNumberFormat="1" applyFont="1" applyFill="1" applyBorder="1" applyAlignment="1">
      <alignment horizontal="center"/>
    </xf>
    <xf numFmtId="14" fontId="22" fillId="7" borderId="40" xfId="0" applyNumberFormat="1" applyFont="1" applyFill="1" applyBorder="1" applyAlignment="1">
      <alignment horizontal="center"/>
    </xf>
    <xf numFmtId="0" fontId="22" fillId="7" borderId="40" xfId="0" applyFont="1" applyFill="1" applyBorder="1" applyAlignment="1">
      <alignment horizontal="center"/>
    </xf>
    <xf numFmtId="0" fontId="22" fillId="7" borderId="82" xfId="0" applyFont="1" applyFill="1" applyBorder="1" applyAlignment="1">
      <alignment horizontal="center"/>
    </xf>
    <xf numFmtId="14" fontId="11" fillId="0" borderId="119" xfId="0" applyNumberFormat="1" applyFont="1" applyBorder="1"/>
    <xf numFmtId="14" fontId="11" fillId="0" borderId="120" xfId="0" applyNumberFormat="1" applyFont="1" applyBorder="1"/>
    <xf numFmtId="0" fontId="11" fillId="0" borderId="120" xfId="0" applyFont="1" applyBorder="1"/>
    <xf numFmtId="0" fontId="11" fillId="0" borderId="121" xfId="0" applyFont="1" applyBorder="1"/>
    <xf numFmtId="14" fontId="11" fillId="0" borderId="113" xfId="0" applyNumberFormat="1" applyFont="1" applyBorder="1"/>
    <xf numFmtId="14" fontId="11" fillId="0" borderId="114" xfId="0" applyNumberFormat="1" applyFont="1" applyBorder="1"/>
    <xf numFmtId="0" fontId="11" fillId="0" borderId="114" xfId="0" applyFont="1" applyBorder="1"/>
    <xf numFmtId="0" fontId="11" fillId="0" borderId="115" xfId="0" applyFont="1" applyBorder="1"/>
    <xf numFmtId="14" fontId="11" fillId="0" borderId="116" xfId="0" applyNumberFormat="1" applyFont="1" applyBorder="1"/>
    <xf numFmtId="14" fontId="11" fillId="0" borderId="117" xfId="0" applyNumberFormat="1" applyFont="1" applyBorder="1"/>
    <xf numFmtId="0" fontId="11" fillId="0" borderId="117" xfId="0" applyFont="1" applyBorder="1"/>
    <xf numFmtId="0" fontId="11" fillId="0" borderId="118" xfId="0" applyFont="1" applyBorder="1"/>
    <xf numFmtId="14" fontId="11" fillId="0" borderId="0" xfId="0" applyNumberFormat="1" applyFont="1"/>
    <xf numFmtId="177" fontId="12" fillId="6" borderId="0" xfId="0" applyNumberFormat="1" applyFont="1" applyFill="1"/>
    <xf numFmtId="0" fontId="12" fillId="8" borderId="0" xfId="0" applyFont="1" applyFill="1"/>
    <xf numFmtId="0" fontId="11" fillId="0" borderId="41" xfId="0" applyFont="1" applyBorder="1" applyAlignment="1" applyProtection="1">
      <alignment horizontal="center" vertical="center"/>
      <protection locked="0"/>
    </xf>
    <xf numFmtId="0" fontId="11" fillId="0" borderId="43" xfId="0" applyFont="1" applyBorder="1" applyAlignment="1" applyProtection="1">
      <alignment horizontal="center" vertical="center"/>
      <protection locked="0"/>
    </xf>
    <xf numFmtId="0" fontId="11" fillId="9" borderId="0" xfId="5" applyFont="1" applyFill="1" applyAlignment="1">
      <alignment horizontal="left" vertical="center"/>
    </xf>
    <xf numFmtId="0" fontId="11" fillId="3" borderId="0" xfId="5" applyFont="1" applyFill="1" applyAlignment="1" applyProtection="1">
      <alignment horizontal="left" vertical="center"/>
      <protection locked="0"/>
    </xf>
    <xf numFmtId="0" fontId="12" fillId="11" borderId="47" xfId="0" applyFont="1" applyFill="1" applyBorder="1"/>
    <xf numFmtId="0" fontId="12" fillId="11" borderId="44" xfId="0" applyFont="1" applyFill="1" applyBorder="1"/>
    <xf numFmtId="0" fontId="12" fillId="11" borderId="25" xfId="0" applyFont="1" applyFill="1" applyBorder="1"/>
    <xf numFmtId="0" fontId="12" fillId="11" borderId="14" xfId="0" applyFont="1" applyFill="1" applyBorder="1"/>
    <xf numFmtId="0" fontId="12" fillId="11" borderId="26" xfId="0" applyFont="1" applyFill="1" applyBorder="1"/>
    <xf numFmtId="0" fontId="12" fillId="11" borderId="6" xfId="0" applyFont="1" applyFill="1" applyBorder="1"/>
    <xf numFmtId="56" fontId="11" fillId="0" borderId="0" xfId="5" applyNumberFormat="1" applyFont="1" applyAlignment="1">
      <alignment horizontal="left" vertical="center"/>
    </xf>
    <xf numFmtId="0" fontId="11" fillId="0" borderId="125" xfId="5" applyFont="1" applyBorder="1" applyAlignment="1" applyProtection="1">
      <alignment horizontal="left" vertical="center"/>
      <protection locked="0"/>
    </xf>
    <xf numFmtId="0" fontId="11" fillId="0" borderId="23" xfId="5" applyFont="1" applyBorder="1" applyAlignment="1" applyProtection="1">
      <alignment horizontal="left" vertical="center"/>
      <protection locked="0"/>
    </xf>
    <xf numFmtId="0" fontId="12" fillId="5" borderId="47" xfId="0" applyFont="1" applyFill="1" applyBorder="1"/>
    <xf numFmtId="0" fontId="12" fillId="5" borderId="44" xfId="0" applyFont="1" applyFill="1" applyBorder="1"/>
    <xf numFmtId="0" fontId="12" fillId="5" borderId="25" xfId="0" applyFont="1" applyFill="1" applyBorder="1"/>
    <xf numFmtId="0" fontId="12" fillId="5" borderId="14" xfId="0" applyFont="1" applyFill="1" applyBorder="1"/>
    <xf numFmtId="0" fontId="11" fillId="0" borderId="114" xfId="0" applyFont="1" applyBorder="1" applyAlignment="1">
      <alignment wrapText="1"/>
    </xf>
    <xf numFmtId="0" fontId="12" fillId="14" borderId="95" xfId="0" applyFont="1" applyFill="1" applyBorder="1"/>
    <xf numFmtId="0" fontId="12" fillId="14" borderId="96" xfId="0" applyFont="1" applyFill="1" applyBorder="1"/>
    <xf numFmtId="0" fontId="12" fillId="14" borderId="97" xfId="0" applyFont="1" applyFill="1" applyBorder="1"/>
    <xf numFmtId="0" fontId="11" fillId="0" borderId="0" xfId="5" applyFont="1" applyAlignment="1" applyProtection="1">
      <alignment horizontal="left" vertical="center"/>
      <protection hidden="1"/>
    </xf>
    <xf numFmtId="0" fontId="27" fillId="0" borderId="0" xfId="5" applyFont="1" applyAlignment="1" applyProtection="1">
      <alignment horizontal="left" vertical="center"/>
      <protection hidden="1"/>
    </xf>
    <xf numFmtId="0" fontId="19" fillId="0" borderId="0" xfId="5" applyFont="1" applyAlignment="1" applyProtection="1">
      <alignment horizontal="left" vertical="center"/>
      <protection hidden="1"/>
    </xf>
    <xf numFmtId="0" fontId="11" fillId="8" borderId="13" xfId="5" applyFont="1" applyFill="1" applyBorder="1" applyAlignment="1">
      <alignment vertical="center" wrapText="1"/>
    </xf>
    <xf numFmtId="0" fontId="11" fillId="8" borderId="44" xfId="5" applyFont="1" applyFill="1" applyBorder="1" applyAlignment="1">
      <alignment vertical="center" wrapText="1"/>
    </xf>
    <xf numFmtId="0" fontId="12" fillId="6" borderId="136" xfId="0" applyFont="1" applyFill="1" applyBorder="1"/>
    <xf numFmtId="0" fontId="12" fillId="5" borderId="136" xfId="0" applyFont="1" applyFill="1" applyBorder="1"/>
    <xf numFmtId="0" fontId="12" fillId="3" borderId="136" xfId="0" applyFont="1" applyFill="1" applyBorder="1"/>
    <xf numFmtId="0" fontId="11" fillId="8" borderId="0" xfId="5" applyFont="1" applyFill="1" applyAlignment="1">
      <alignment horizontal="left" vertical="center"/>
    </xf>
    <xf numFmtId="0" fontId="11" fillId="8" borderId="16" xfId="5" applyFont="1" applyFill="1" applyBorder="1" applyAlignment="1">
      <alignment horizontal="left" vertical="center"/>
    </xf>
    <xf numFmtId="0" fontId="11" fillId="8" borderId="125" xfId="5" applyFont="1" applyFill="1" applyBorder="1" applyAlignment="1" applyProtection="1">
      <alignment horizontal="left" vertical="center"/>
      <protection locked="0"/>
    </xf>
    <xf numFmtId="0" fontId="11" fillId="8" borderId="22" xfId="5" applyFont="1" applyFill="1" applyBorder="1" applyAlignment="1" applyProtection="1">
      <alignment horizontal="left" vertical="center"/>
      <protection locked="0"/>
    </xf>
    <xf numFmtId="0" fontId="11" fillId="8" borderId="20" xfId="5" applyFont="1" applyFill="1" applyBorder="1" applyAlignment="1" applyProtection="1">
      <alignment horizontal="left" vertical="center"/>
      <protection locked="0"/>
    </xf>
    <xf numFmtId="0" fontId="11" fillId="8" borderId="21" xfId="5" applyFont="1" applyFill="1" applyBorder="1" applyAlignment="1" applyProtection="1">
      <alignment horizontal="left" vertical="center"/>
      <protection locked="0"/>
    </xf>
    <xf numFmtId="0" fontId="11" fillId="8" borderId="23" xfId="5" applyFont="1" applyFill="1" applyBorder="1" applyAlignment="1" applyProtection="1">
      <alignment horizontal="left" vertical="center"/>
      <protection locked="0"/>
    </xf>
    <xf numFmtId="0" fontId="11" fillId="8" borderId="4" xfId="5" applyFont="1" applyFill="1" applyBorder="1" applyAlignment="1">
      <alignment horizontal="left" vertical="center"/>
    </xf>
    <xf numFmtId="0" fontId="11" fillId="8" borderId="5" xfId="5" applyFont="1" applyFill="1" applyBorder="1" applyAlignment="1">
      <alignment horizontal="left" vertical="center"/>
    </xf>
    <xf numFmtId="0" fontId="11" fillId="0" borderId="9" xfId="5" applyFont="1" applyBorder="1" applyAlignment="1">
      <alignment horizontal="center" vertical="top" shrinkToFit="1"/>
    </xf>
    <xf numFmtId="0" fontId="11" fillId="0" borderId="0" xfId="5" applyFont="1" applyAlignment="1">
      <alignment horizontal="center" vertical="top" shrinkToFit="1"/>
    </xf>
    <xf numFmtId="0" fontId="11" fillId="0" borderId="16" xfId="5" applyFont="1" applyBorder="1" applyAlignment="1">
      <alignment horizontal="center" vertical="top" shrinkToFit="1"/>
    </xf>
    <xf numFmtId="0" fontId="11" fillId="0" borderId="4" xfId="5" applyFont="1" applyBorder="1" applyAlignment="1">
      <alignment horizontal="center" vertical="center" wrapText="1"/>
    </xf>
    <xf numFmtId="0" fontId="11" fillId="0" borderId="5" xfId="5" applyFont="1" applyBorder="1" applyAlignment="1">
      <alignment horizontal="center" vertical="center" wrapText="1"/>
    </xf>
    <xf numFmtId="0" fontId="11" fillId="0" borderId="15" xfId="5" applyFont="1" applyBorder="1" applyAlignment="1">
      <alignment horizontal="center" vertical="center" wrapText="1"/>
    </xf>
    <xf numFmtId="0" fontId="11" fillId="0" borderId="10" xfId="5" applyFont="1" applyBorder="1" applyAlignment="1">
      <alignment horizontal="center" vertical="center" wrapText="1"/>
    </xf>
    <xf numFmtId="0" fontId="11" fillId="0" borderId="3" xfId="5" applyFont="1" applyBorder="1" applyAlignment="1">
      <alignment horizontal="center" vertical="center" wrapText="1"/>
    </xf>
    <xf numFmtId="0" fontId="11" fillId="0" borderId="17" xfId="5" applyFont="1" applyBorder="1" applyAlignment="1">
      <alignment horizontal="center" vertical="center" wrapText="1"/>
    </xf>
    <xf numFmtId="0" fontId="11" fillId="0" borderId="127" xfId="5" applyFont="1" applyBorder="1" applyAlignment="1" applyProtection="1">
      <alignment horizontal="center" wrapText="1"/>
      <protection locked="0"/>
    </xf>
    <xf numFmtId="0" fontId="11" fillId="0" borderId="31" xfId="5" applyFont="1" applyBorder="1" applyAlignment="1" applyProtection="1">
      <alignment horizontal="center" wrapText="1"/>
      <protection locked="0"/>
    </xf>
    <xf numFmtId="0" fontId="11" fillId="0" borderId="31" xfId="5" applyFont="1" applyBorder="1" applyAlignment="1" applyProtection="1">
      <alignment horizontal="center" shrinkToFit="1"/>
      <protection locked="0"/>
    </xf>
    <xf numFmtId="0" fontId="11" fillId="0" borderId="128" xfId="5" applyFont="1" applyBorder="1" applyAlignment="1" applyProtection="1">
      <alignment horizontal="center" shrinkToFit="1"/>
      <protection locked="0"/>
    </xf>
    <xf numFmtId="0" fontId="11" fillId="0" borderId="113" xfId="5" applyFont="1" applyBorder="1" applyAlignment="1" applyProtection="1">
      <alignment horizontal="center" wrapText="1"/>
      <protection locked="0"/>
    </xf>
    <xf numFmtId="0" fontId="11" fillId="0" borderId="114" xfId="5" applyFont="1" applyBorder="1" applyAlignment="1" applyProtection="1">
      <alignment horizontal="center" wrapText="1"/>
      <protection locked="0"/>
    </xf>
    <xf numFmtId="0" fontId="11" fillId="0" borderId="114" xfId="5" applyFont="1" applyBorder="1" applyAlignment="1" applyProtection="1">
      <alignment horizontal="center" shrinkToFit="1"/>
      <protection hidden="1"/>
    </xf>
    <xf numFmtId="0" fontId="11" fillId="0" borderId="115" xfId="5" applyFont="1" applyBorder="1" applyAlignment="1" applyProtection="1">
      <alignment horizontal="center" shrinkToFit="1"/>
      <protection hidden="1"/>
    </xf>
    <xf numFmtId="0" fontId="11" fillId="0" borderId="116" xfId="5" applyFont="1" applyBorder="1" applyAlignment="1" applyProtection="1">
      <alignment horizontal="center" wrapText="1"/>
      <protection locked="0"/>
    </xf>
    <xf numFmtId="0" fontId="11" fillId="0" borderId="117" xfId="5" applyFont="1" applyBorder="1" applyAlignment="1" applyProtection="1">
      <alignment horizontal="center" wrapText="1"/>
      <protection locked="0"/>
    </xf>
    <xf numFmtId="0" fontId="11" fillId="0" borderId="118" xfId="5" applyFont="1" applyBorder="1" applyAlignment="1" applyProtection="1">
      <alignment horizontal="center" wrapText="1"/>
      <protection locked="0"/>
    </xf>
    <xf numFmtId="0" fontId="11" fillId="0" borderId="10" xfId="0" applyFont="1" applyBorder="1" applyAlignment="1" applyProtection="1">
      <alignment horizontal="center" vertical="center"/>
      <protection locked="0"/>
    </xf>
    <xf numFmtId="0" fontId="11" fillId="0" borderId="3" xfId="0" applyFont="1" applyBorder="1" applyAlignment="1" applyProtection="1">
      <alignment horizontal="center" vertical="center"/>
      <protection locked="0"/>
    </xf>
    <xf numFmtId="0" fontId="11" fillId="0" borderId="17" xfId="0" applyFont="1" applyBorder="1" applyAlignment="1" applyProtection="1">
      <alignment horizontal="center" vertical="center"/>
      <protection locked="0"/>
    </xf>
    <xf numFmtId="0" fontId="11" fillId="0" borderId="10" xfId="5" applyFont="1" applyBorder="1" applyAlignment="1">
      <alignment horizontal="center"/>
    </xf>
    <xf numFmtId="0" fontId="11" fillId="0" borderId="3" xfId="5" applyFont="1" applyBorder="1" applyAlignment="1">
      <alignment horizontal="center"/>
    </xf>
    <xf numFmtId="0" fontId="11" fillId="0" borderId="17" xfId="5" applyFont="1" applyBorder="1" applyAlignment="1">
      <alignment horizontal="center"/>
    </xf>
    <xf numFmtId="0" fontId="11" fillId="0" borderId="126" xfId="5" applyFont="1" applyBorder="1" applyAlignment="1">
      <alignment horizontal="center" vertical="center"/>
    </xf>
    <xf numFmtId="0" fontId="11" fillId="0" borderId="2" xfId="5" applyFont="1" applyBorder="1" applyAlignment="1">
      <alignment horizontal="center" vertical="center"/>
    </xf>
    <xf numFmtId="0" fontId="11" fillId="0" borderId="10" xfId="5" applyFont="1" applyBorder="1" applyAlignment="1" applyProtection="1">
      <alignment horizontal="center" vertical="center"/>
      <protection locked="0"/>
    </xf>
    <xf numFmtId="0" fontId="11" fillId="0" borderId="3" xfId="5" applyFont="1" applyBorder="1" applyAlignment="1" applyProtection="1">
      <alignment horizontal="center" vertical="center"/>
      <protection locked="0"/>
    </xf>
    <xf numFmtId="0" fontId="11" fillId="0" borderId="17" xfId="5" applyFont="1" applyBorder="1" applyAlignment="1" applyProtection="1">
      <alignment horizontal="center" vertical="center"/>
      <protection locked="0"/>
    </xf>
    <xf numFmtId="0" fontId="11" fillId="0" borderId="24" xfId="5" applyFont="1" applyBorder="1" applyAlignment="1" applyProtection="1">
      <alignment horizontal="center" vertical="center"/>
      <protection locked="0"/>
    </xf>
    <xf numFmtId="0" fontId="11" fillId="0" borderId="56" xfId="5" applyFont="1" applyBorder="1" applyAlignment="1">
      <alignment horizontal="center" vertical="center"/>
    </xf>
    <xf numFmtId="0" fontId="11" fillId="0" borderId="57" xfId="5" applyFont="1" applyBorder="1" applyAlignment="1">
      <alignment horizontal="center" vertical="center"/>
    </xf>
    <xf numFmtId="0" fontId="11" fillId="0" borderId="57" xfId="0" applyFont="1" applyBorder="1" applyAlignment="1" applyProtection="1">
      <alignment horizontal="center" vertical="center" shrinkToFit="1"/>
      <protection locked="0"/>
    </xf>
    <xf numFmtId="0" fontId="11" fillId="0" borderId="84" xfId="0" applyFont="1" applyBorder="1" applyAlignment="1" applyProtection="1">
      <alignment horizontal="center" vertical="center" shrinkToFit="1"/>
      <protection locked="0"/>
    </xf>
    <xf numFmtId="0" fontId="11" fillId="0" borderId="13" xfId="5" applyFont="1" applyBorder="1" applyAlignment="1">
      <alignment horizontal="left" vertical="top" wrapText="1"/>
    </xf>
    <xf numFmtId="0" fontId="11" fillId="0" borderId="0" xfId="5" applyFont="1" applyAlignment="1">
      <alignment horizontal="left" vertical="top" wrapText="1"/>
    </xf>
    <xf numFmtId="0" fontId="11" fillId="0" borderId="70" xfId="0" applyFont="1" applyBorder="1" applyAlignment="1">
      <alignment horizontal="center" vertical="center"/>
    </xf>
    <xf numFmtId="0" fontId="11" fillId="0" borderId="55" xfId="0" applyFont="1" applyBorder="1" applyAlignment="1">
      <alignment horizontal="center" vertical="center"/>
    </xf>
    <xf numFmtId="0" fontId="11" fillId="0" borderId="65" xfId="0" applyFont="1" applyBorder="1" applyAlignment="1">
      <alignment horizontal="center" vertical="center"/>
    </xf>
    <xf numFmtId="0" fontId="11" fillId="0" borderId="39" xfId="5" applyFont="1" applyBorder="1" applyAlignment="1">
      <alignment horizontal="center" vertical="center"/>
    </xf>
    <xf numFmtId="0" fontId="11" fillId="0" borderId="40" xfId="5" applyFont="1" applyBorder="1" applyAlignment="1">
      <alignment horizontal="center" vertical="center"/>
    </xf>
    <xf numFmtId="0" fontId="11" fillId="0" borderId="40" xfId="5" applyFont="1" applyBorder="1" applyAlignment="1" applyProtection="1">
      <alignment horizontal="left" vertical="center" indent="1"/>
      <protection locked="0"/>
    </xf>
    <xf numFmtId="0" fontId="11" fillId="0" borderId="82" xfId="5" applyFont="1" applyBorder="1" applyAlignment="1" applyProtection="1">
      <alignment horizontal="left" vertical="center" indent="1"/>
      <protection locked="0"/>
    </xf>
    <xf numFmtId="0" fontId="11" fillId="0" borderId="40" xfId="5" applyFont="1" applyBorder="1" applyAlignment="1" applyProtection="1">
      <alignment horizontal="left" vertical="center" indent="1" shrinkToFit="1"/>
      <protection locked="0"/>
    </xf>
    <xf numFmtId="0" fontId="11" fillId="0" borderId="48" xfId="0" applyFont="1" applyBorder="1" applyAlignment="1" applyProtection="1">
      <alignment horizontal="center" vertical="center"/>
      <protection locked="0"/>
    </xf>
    <xf numFmtId="0" fontId="11" fillId="0" borderId="55" xfId="0" applyFont="1" applyBorder="1" applyAlignment="1" applyProtection="1">
      <alignment horizontal="center" vertical="center"/>
      <protection locked="0"/>
    </xf>
    <xf numFmtId="0" fontId="11" fillId="0" borderId="32" xfId="0" applyFont="1" applyBorder="1" applyAlignment="1" applyProtection="1">
      <alignment horizontal="center" vertical="center"/>
      <protection locked="0"/>
    </xf>
    <xf numFmtId="0" fontId="11" fillId="0" borderId="78" xfId="5" applyFont="1" applyBorder="1" applyAlignment="1" applyProtection="1">
      <alignment horizontal="center" vertical="center"/>
      <protection locked="0"/>
    </xf>
    <xf numFmtId="0" fontId="11" fillId="0" borderId="35" xfId="5" applyFont="1" applyBorder="1" applyAlignment="1" applyProtection="1">
      <alignment horizontal="center" vertical="center"/>
      <protection locked="0"/>
    </xf>
    <xf numFmtId="0" fontId="11" fillId="0" borderId="81" xfId="5" applyFont="1" applyBorder="1" applyAlignment="1" applyProtection="1">
      <alignment horizontal="center" vertical="center"/>
      <protection locked="0"/>
    </xf>
    <xf numFmtId="0" fontId="11" fillId="0" borderId="11" xfId="5" applyFont="1" applyBorder="1" applyAlignment="1">
      <alignment horizontal="center" vertical="center"/>
    </xf>
    <xf numFmtId="0" fontId="11" fillId="0" borderId="83" xfId="5" applyFont="1" applyBorder="1" applyAlignment="1">
      <alignment horizontal="center" vertical="center"/>
    </xf>
    <xf numFmtId="0" fontId="11" fillId="0" borderId="10" xfId="5" applyFont="1" applyBorder="1" applyAlignment="1">
      <alignment horizontal="center" vertical="center"/>
    </xf>
    <xf numFmtId="0" fontId="11" fillId="0" borderId="3" xfId="5" applyFont="1" applyBorder="1" applyAlignment="1">
      <alignment horizontal="center" vertical="center"/>
    </xf>
    <xf numFmtId="0" fontId="11" fillId="0" borderId="30" xfId="5" applyFont="1" applyBorder="1" applyAlignment="1">
      <alignment horizontal="center" vertical="center"/>
    </xf>
    <xf numFmtId="0" fontId="12" fillId="0" borderId="70" xfId="5" applyFont="1" applyBorder="1" applyAlignment="1">
      <alignment horizontal="center" vertical="center"/>
    </xf>
    <xf numFmtId="0" fontId="12" fillId="0" borderId="55" xfId="5" applyFont="1" applyBorder="1" applyAlignment="1">
      <alignment horizontal="center" vertical="center"/>
    </xf>
    <xf numFmtId="0" fontId="11" fillId="0" borderId="5" xfId="5" applyFont="1" applyBorder="1" applyAlignment="1" applyProtection="1">
      <alignment vertical="center"/>
      <protection locked="0"/>
    </xf>
    <xf numFmtId="0" fontId="11" fillId="0" borderId="2" xfId="5" applyFont="1" applyBorder="1" applyAlignment="1" applyProtection="1">
      <alignment horizontal="left" vertical="top" indent="1" shrinkToFit="1"/>
      <protection locked="0"/>
    </xf>
    <xf numFmtId="0" fontId="11" fillId="0" borderId="18" xfId="5" applyFont="1" applyBorder="1" applyAlignment="1" applyProtection="1">
      <alignment horizontal="left" vertical="top" indent="1" shrinkToFit="1"/>
      <protection locked="0"/>
    </xf>
    <xf numFmtId="0" fontId="11" fillId="0" borderId="3" xfId="5" applyFont="1" applyBorder="1" applyAlignment="1" applyProtection="1">
      <alignment horizontal="left" vertical="top" indent="1" shrinkToFit="1"/>
      <protection locked="0"/>
    </xf>
    <xf numFmtId="0" fontId="11" fillId="0" borderId="17" xfId="5" applyFont="1" applyBorder="1" applyAlignment="1" applyProtection="1">
      <alignment horizontal="left" vertical="top" indent="1" shrinkToFit="1"/>
      <protection locked="0"/>
    </xf>
    <xf numFmtId="14" fontId="11" fillId="0" borderId="11" xfId="5" applyNumberFormat="1" applyFont="1" applyBorder="1" applyAlignment="1">
      <alignment horizontal="center" vertical="center"/>
    </xf>
    <xf numFmtId="0" fontId="11" fillId="0" borderId="18" xfId="5" applyFont="1" applyBorder="1" applyAlignment="1">
      <alignment horizontal="center" vertical="center"/>
    </xf>
    <xf numFmtId="20" fontId="11" fillId="0" borderId="9" xfId="5" applyNumberFormat="1" applyFont="1" applyBorder="1" applyAlignment="1">
      <alignment horizontal="center" vertical="top"/>
    </xf>
    <xf numFmtId="0" fontId="11" fillId="0" borderId="0" xfId="5" applyFont="1" applyAlignment="1">
      <alignment horizontal="center" vertical="top"/>
    </xf>
    <xf numFmtId="0" fontId="11" fillId="0" borderId="16" xfId="5" applyFont="1" applyBorder="1" applyAlignment="1">
      <alignment horizontal="center" vertical="top"/>
    </xf>
    <xf numFmtId="0" fontId="11" fillId="0" borderId="58" xfId="5" applyFont="1" applyBorder="1" applyAlignment="1">
      <alignment horizontal="center" vertical="center"/>
    </xf>
    <xf numFmtId="0" fontId="11" fillId="0" borderId="38" xfId="5" applyFont="1" applyBorder="1" applyAlignment="1">
      <alignment horizontal="center" vertical="center"/>
    </xf>
    <xf numFmtId="0" fontId="11" fillId="0" borderId="59" xfId="5" applyFont="1" applyBorder="1" applyAlignment="1">
      <alignment horizontal="center" vertical="center"/>
    </xf>
    <xf numFmtId="0" fontId="12" fillId="0" borderId="4" xfId="5" applyFont="1" applyBorder="1" applyAlignment="1">
      <alignment horizontal="center" vertical="center" shrinkToFit="1"/>
    </xf>
    <xf numFmtId="0" fontId="12" fillId="0" borderId="5" xfId="5" applyFont="1" applyBorder="1" applyAlignment="1">
      <alignment horizontal="center" vertical="center" shrinkToFit="1"/>
    </xf>
    <xf numFmtId="0" fontId="11" fillId="0" borderId="41" xfId="0" applyFont="1" applyBorder="1" applyAlignment="1" applyProtection="1">
      <alignment horizontal="center" vertical="center"/>
      <protection locked="0"/>
    </xf>
    <xf numFmtId="0" fontId="11" fillId="0" borderId="5" xfId="0" applyFont="1" applyBorder="1" applyAlignment="1" applyProtection="1">
      <alignment horizontal="center" vertical="center"/>
      <protection locked="0"/>
    </xf>
    <xf numFmtId="0" fontId="11" fillId="0" borderId="15" xfId="0" applyFont="1" applyBorder="1" applyAlignment="1" applyProtection="1">
      <alignment horizontal="center" vertical="center"/>
      <protection locked="0"/>
    </xf>
    <xf numFmtId="0" fontId="9" fillId="0" borderId="0" xfId="5" applyFont="1" applyAlignment="1">
      <alignment horizontal="center" vertical="center"/>
    </xf>
    <xf numFmtId="0" fontId="11" fillId="0" borderId="57" xfId="5" applyFont="1" applyBorder="1" applyAlignment="1" applyProtection="1">
      <alignment horizontal="left" vertical="center" indent="1"/>
      <protection locked="0"/>
    </xf>
    <xf numFmtId="0" fontId="11" fillId="0" borderId="77" xfId="5" applyFont="1" applyBorder="1" applyAlignment="1" applyProtection="1">
      <alignment horizontal="left" vertical="center" indent="1"/>
      <protection locked="0"/>
    </xf>
    <xf numFmtId="0" fontId="11" fillId="5" borderId="75" xfId="5" applyFont="1" applyFill="1" applyBorder="1" applyAlignment="1">
      <alignment horizontal="center" vertical="center"/>
    </xf>
    <xf numFmtId="0" fontId="11" fillId="5" borderId="57" xfId="5" applyFont="1" applyFill="1" applyBorder="1" applyAlignment="1">
      <alignment horizontal="center" vertical="center"/>
    </xf>
    <xf numFmtId="0" fontId="11" fillId="5" borderId="76" xfId="5" applyFont="1" applyFill="1" applyBorder="1" applyAlignment="1">
      <alignment horizontal="center" vertical="center"/>
    </xf>
    <xf numFmtId="0" fontId="11" fillId="0" borderId="55" xfId="5" applyFont="1" applyBorder="1" applyAlignment="1" applyProtection="1">
      <alignment horizontal="left" vertical="center"/>
      <protection locked="0"/>
    </xf>
    <xf numFmtId="0" fontId="11" fillId="0" borderId="60" xfId="5" applyFont="1" applyBorder="1" applyAlignment="1" applyProtection="1">
      <alignment horizontal="left" vertical="center"/>
      <protection locked="0"/>
    </xf>
    <xf numFmtId="0" fontId="11" fillId="5" borderId="56" xfId="5" applyFont="1" applyFill="1" applyBorder="1" applyAlignment="1">
      <alignment horizontal="center" vertical="center"/>
    </xf>
    <xf numFmtId="0" fontId="11" fillId="5" borderId="78" xfId="5" applyFont="1" applyFill="1" applyBorder="1" applyAlignment="1">
      <alignment horizontal="center" vertical="center"/>
    </xf>
    <xf numFmtId="0" fontId="11" fillId="5" borderId="35" xfId="5" applyFont="1" applyFill="1" applyBorder="1" applyAlignment="1">
      <alignment horizontal="center" vertical="center"/>
    </xf>
    <xf numFmtId="0" fontId="11" fillId="5" borderId="73" xfId="5" applyFont="1" applyFill="1" applyBorder="1" applyAlignment="1">
      <alignment horizontal="center" vertical="center"/>
    </xf>
    <xf numFmtId="0" fontId="11" fillId="0" borderId="75" xfId="5" applyFont="1" applyBorder="1" applyAlignment="1" applyProtection="1">
      <alignment horizontal="left" vertical="center" indent="1" shrinkToFit="1"/>
      <protection locked="0"/>
    </xf>
    <xf numFmtId="0" fontId="11" fillId="0" borderId="57" xfId="5" applyFont="1" applyBorder="1" applyAlignment="1" applyProtection="1">
      <alignment horizontal="left" vertical="center" indent="1" shrinkToFit="1"/>
      <protection locked="0"/>
    </xf>
    <xf numFmtId="0" fontId="11" fillId="0" borderId="76" xfId="5" applyFont="1" applyBorder="1" applyAlignment="1" applyProtection="1">
      <alignment horizontal="left" vertical="center" indent="1" shrinkToFit="1"/>
      <protection locked="0"/>
    </xf>
    <xf numFmtId="0" fontId="11" fillId="0" borderId="4" xfId="5" applyFont="1" applyBorder="1" applyAlignment="1" applyProtection="1">
      <alignment horizontal="center" vertical="center"/>
      <protection locked="0"/>
    </xf>
    <xf numFmtId="0" fontId="11" fillId="0" borderId="5" xfId="5" applyFont="1" applyBorder="1" applyAlignment="1" applyProtection="1">
      <alignment horizontal="center" vertical="center"/>
      <protection locked="0"/>
    </xf>
    <xf numFmtId="0" fontId="11" fillId="0" borderId="15" xfId="5" applyFont="1" applyBorder="1" applyAlignment="1" applyProtection="1">
      <alignment horizontal="center" vertical="center"/>
      <protection locked="0"/>
    </xf>
    <xf numFmtId="0" fontId="8" fillId="5" borderId="130" xfId="5" applyFont="1" applyFill="1" applyBorder="1" applyAlignment="1">
      <alignment horizontal="center" vertical="center"/>
    </xf>
    <xf numFmtId="0" fontId="8" fillId="5" borderId="131" xfId="5" applyFont="1" applyFill="1" applyBorder="1" applyAlignment="1">
      <alignment horizontal="center" vertical="center"/>
    </xf>
    <xf numFmtId="0" fontId="11" fillId="5" borderId="58" xfId="5" applyFont="1" applyFill="1" applyBorder="1" applyAlignment="1">
      <alignment horizontal="center" vertical="center"/>
    </xf>
    <xf numFmtId="0" fontId="11" fillId="5" borderId="38" xfId="5" applyFont="1" applyFill="1" applyBorder="1" applyAlignment="1">
      <alignment horizontal="center" vertical="center"/>
    </xf>
    <xf numFmtId="0" fontId="11" fillId="5" borderId="74" xfId="5" applyFont="1" applyFill="1" applyBorder="1" applyAlignment="1">
      <alignment horizontal="center" vertical="center"/>
    </xf>
    <xf numFmtId="178" fontId="24" fillId="0" borderId="131" xfId="5" applyNumberFormat="1" applyFont="1" applyBorder="1" applyAlignment="1" applyProtection="1">
      <alignment horizontal="center" vertical="center"/>
      <protection locked="0"/>
    </xf>
    <xf numFmtId="178" fontId="24" fillId="0" borderId="132" xfId="5" applyNumberFormat="1" applyFont="1" applyBorder="1" applyAlignment="1" applyProtection="1">
      <alignment horizontal="center" vertical="center"/>
      <protection locked="0"/>
    </xf>
    <xf numFmtId="0" fontId="11" fillId="5" borderId="70" xfId="5" applyFont="1" applyFill="1" applyBorder="1" applyAlignment="1">
      <alignment horizontal="center" vertical="center"/>
    </xf>
    <xf numFmtId="0" fontId="11" fillId="5" borderId="55" xfId="5" applyFont="1" applyFill="1" applyBorder="1" applyAlignment="1">
      <alignment horizontal="center" vertical="center"/>
    </xf>
    <xf numFmtId="0" fontId="11" fillId="5" borderId="65" xfId="5" applyFont="1" applyFill="1" applyBorder="1" applyAlignment="1">
      <alignment horizontal="center" vertical="center"/>
    </xf>
    <xf numFmtId="0" fontId="11" fillId="0" borderId="48" xfId="5" applyFont="1" applyBorder="1" applyAlignment="1" applyProtection="1">
      <alignment horizontal="left" vertical="center" indent="1" shrinkToFit="1"/>
      <protection locked="0"/>
    </xf>
    <xf numFmtId="0" fontId="11" fillId="0" borderId="55" xfId="5" applyFont="1" applyBorder="1" applyAlignment="1" applyProtection="1">
      <alignment horizontal="left" vertical="center" indent="1" shrinkToFit="1"/>
      <protection locked="0"/>
    </xf>
    <xf numFmtId="0" fontId="11" fillId="0" borderId="60" xfId="5" applyFont="1" applyBorder="1" applyAlignment="1" applyProtection="1">
      <alignment horizontal="left" vertical="center" indent="1" shrinkToFit="1"/>
      <protection locked="0"/>
    </xf>
    <xf numFmtId="0" fontId="11" fillId="0" borderId="34" xfId="5" applyFont="1" applyBorder="1" applyAlignment="1" applyProtection="1">
      <alignment horizontal="left" vertical="center" wrapText="1" indent="1"/>
      <protection locked="0"/>
    </xf>
    <xf numFmtId="0" fontId="11" fillId="0" borderId="35" xfId="5" applyFont="1" applyBorder="1" applyAlignment="1" applyProtection="1">
      <alignment horizontal="left" vertical="center" wrapText="1" indent="1"/>
      <protection locked="0"/>
    </xf>
    <xf numFmtId="0" fontId="11" fillId="0" borderId="46" xfId="5" applyFont="1" applyBorder="1" applyAlignment="1" applyProtection="1">
      <alignment horizontal="left" vertical="center" wrapText="1" indent="1"/>
      <protection locked="0"/>
    </xf>
    <xf numFmtId="0" fontId="19" fillId="0" borderId="0" xfId="5" applyFont="1" applyAlignment="1">
      <alignment horizontal="center" vertical="center"/>
    </xf>
    <xf numFmtId="0" fontId="8" fillId="5" borderId="79" xfId="5" applyFont="1" applyFill="1" applyBorder="1" applyAlignment="1">
      <alignment horizontal="center" vertical="center" wrapText="1"/>
    </xf>
    <xf numFmtId="0" fontId="8" fillId="5" borderId="2" xfId="5" applyFont="1" applyFill="1" applyBorder="1" applyAlignment="1">
      <alignment horizontal="center" vertical="center"/>
    </xf>
    <xf numFmtId="0" fontId="8" fillId="5" borderId="18" xfId="5" applyFont="1" applyFill="1" applyBorder="1" applyAlignment="1">
      <alignment horizontal="center" vertical="center"/>
    </xf>
    <xf numFmtId="0" fontId="8" fillId="5" borderId="25" xfId="5" applyFont="1" applyFill="1" applyBorder="1" applyAlignment="1">
      <alignment horizontal="center" vertical="center"/>
    </xf>
    <xf numFmtId="0" fontId="8" fillId="5" borderId="0" xfId="5" applyFont="1" applyFill="1" applyAlignment="1">
      <alignment horizontal="center" vertical="center"/>
    </xf>
    <xf numFmtId="0" fontId="8" fillId="5" borderId="16" xfId="5" applyFont="1" applyFill="1" applyBorder="1" applyAlignment="1">
      <alignment horizontal="center" vertical="center"/>
    </xf>
    <xf numFmtId="0" fontId="10" fillId="2" borderId="79" xfId="5" applyFont="1" applyFill="1" applyBorder="1" applyAlignment="1">
      <alignment horizontal="center" vertical="center" wrapText="1"/>
    </xf>
    <xf numFmtId="0" fontId="10" fillId="2" borderId="2" xfId="5" applyFont="1" applyFill="1" applyBorder="1" applyAlignment="1">
      <alignment horizontal="center" vertical="center" wrapText="1"/>
    </xf>
    <xf numFmtId="0" fontId="10" fillId="2" borderId="18" xfId="5" applyFont="1" applyFill="1" applyBorder="1" applyAlignment="1">
      <alignment horizontal="center" vertical="center" wrapText="1"/>
    </xf>
    <xf numFmtId="0" fontId="10" fillId="2" borderId="25" xfId="5" applyFont="1" applyFill="1" applyBorder="1" applyAlignment="1">
      <alignment horizontal="center" vertical="center" wrapText="1"/>
    </xf>
    <xf numFmtId="0" fontId="10" fillId="2" borderId="0" xfId="5" applyFont="1" applyFill="1" applyAlignment="1">
      <alignment horizontal="center" vertical="center" wrapText="1"/>
    </xf>
    <xf numFmtId="0" fontId="10" fillId="2" borderId="16" xfId="5" applyFont="1" applyFill="1" applyBorder="1" applyAlignment="1">
      <alignment horizontal="center" vertical="center" wrapText="1"/>
    </xf>
    <xf numFmtId="0" fontId="10" fillId="2" borderId="80" xfId="5" applyFont="1" applyFill="1" applyBorder="1" applyAlignment="1">
      <alignment horizontal="center" vertical="center" wrapText="1"/>
    </xf>
    <xf numFmtId="0" fontId="10" fillId="2" borderId="3" xfId="5" applyFont="1" applyFill="1" applyBorder="1" applyAlignment="1">
      <alignment horizontal="center" vertical="center" wrapText="1"/>
    </xf>
    <xf numFmtId="0" fontId="10" fillId="2" borderId="17" xfId="5" applyFont="1" applyFill="1" applyBorder="1" applyAlignment="1">
      <alignment horizontal="center" vertical="center" wrapText="1"/>
    </xf>
    <xf numFmtId="0" fontId="8" fillId="2" borderId="79" xfId="5" applyFont="1" applyFill="1" applyBorder="1" applyAlignment="1">
      <alignment horizontal="center" vertical="center"/>
    </xf>
    <xf numFmtId="0" fontId="8" fillId="2" borderId="2" xfId="5" applyFont="1" applyFill="1" applyBorder="1" applyAlignment="1">
      <alignment horizontal="center" vertical="center"/>
    </xf>
    <xf numFmtId="0" fontId="8" fillId="2" borderId="18" xfId="5" applyFont="1" applyFill="1" applyBorder="1" applyAlignment="1">
      <alignment horizontal="center" vertical="center"/>
    </xf>
    <xf numFmtId="0" fontId="8" fillId="2" borderId="80" xfId="5" applyFont="1" applyFill="1" applyBorder="1" applyAlignment="1">
      <alignment horizontal="center" vertical="center"/>
    </xf>
    <xf numFmtId="0" fontId="8" fillId="2" borderId="3" xfId="5" applyFont="1" applyFill="1" applyBorder="1" applyAlignment="1">
      <alignment horizontal="center" vertical="center"/>
    </xf>
    <xf numFmtId="0" fontId="8" fillId="2" borderId="17" xfId="5" applyFont="1" applyFill="1" applyBorder="1" applyAlignment="1">
      <alignment horizontal="center" vertical="center"/>
    </xf>
    <xf numFmtId="0" fontId="11" fillId="8" borderId="1" xfId="5" applyFont="1" applyFill="1" applyBorder="1" applyAlignment="1">
      <alignment horizontal="left" vertical="center" wrapText="1"/>
    </xf>
    <xf numFmtId="0" fontId="11" fillId="8" borderId="47" xfId="5" applyFont="1" applyFill="1" applyBorder="1" applyAlignment="1">
      <alignment horizontal="center" vertical="center"/>
    </xf>
    <xf numFmtId="0" fontId="11" fillId="8" borderId="13" xfId="5" applyFont="1" applyFill="1" applyBorder="1" applyAlignment="1">
      <alignment horizontal="center" vertical="center"/>
    </xf>
    <xf numFmtId="0" fontId="11" fillId="8" borderId="52" xfId="5" applyFont="1" applyFill="1" applyBorder="1" applyAlignment="1">
      <alignment horizontal="center" vertical="center"/>
    </xf>
    <xf numFmtId="0" fontId="11" fillId="8" borderId="25" xfId="5" applyFont="1" applyFill="1" applyBorder="1" applyAlignment="1">
      <alignment horizontal="center" vertical="center"/>
    </xf>
    <xf numFmtId="0" fontId="11" fillId="8" borderId="0" xfId="5" applyFont="1" applyFill="1" applyAlignment="1">
      <alignment horizontal="center" vertical="center"/>
    </xf>
    <xf numFmtId="0" fontId="11" fillId="8" borderId="53" xfId="5" applyFont="1" applyFill="1" applyBorder="1" applyAlignment="1">
      <alignment horizontal="center" vertical="center"/>
    </xf>
    <xf numFmtId="0" fontId="11" fillId="8" borderId="26" xfId="5" applyFont="1" applyFill="1" applyBorder="1" applyAlignment="1">
      <alignment horizontal="center" vertical="center"/>
    </xf>
    <xf numFmtId="0" fontId="11" fillId="8" borderId="1" xfId="5" applyFont="1" applyFill="1" applyBorder="1" applyAlignment="1">
      <alignment horizontal="center" vertical="center"/>
    </xf>
    <xf numFmtId="0" fontId="11" fillId="8" borderId="54" xfId="5" applyFont="1" applyFill="1" applyBorder="1" applyAlignment="1">
      <alignment horizontal="center" vertical="center"/>
    </xf>
    <xf numFmtId="0" fontId="11" fillId="8" borderId="47" xfId="5" applyFont="1" applyFill="1" applyBorder="1" applyAlignment="1">
      <alignment horizontal="center" vertical="center" wrapText="1"/>
    </xf>
    <xf numFmtId="0" fontId="11" fillId="8" borderId="13" xfId="5" applyFont="1" applyFill="1" applyBorder="1" applyAlignment="1">
      <alignment horizontal="center" vertical="center" wrapText="1"/>
    </xf>
    <xf numFmtId="0" fontId="11" fillId="8" borderId="52" xfId="5" applyFont="1" applyFill="1" applyBorder="1" applyAlignment="1">
      <alignment horizontal="center" vertical="center" wrapText="1"/>
    </xf>
    <xf numFmtId="0" fontId="11" fillId="8" borderId="25" xfId="5" applyFont="1" applyFill="1" applyBorder="1" applyAlignment="1">
      <alignment horizontal="center" vertical="center" wrapText="1"/>
    </xf>
    <xf numFmtId="0" fontId="11" fillId="8" borderId="0" xfId="5" applyFont="1" applyFill="1" applyAlignment="1">
      <alignment horizontal="center" vertical="center" wrapText="1"/>
    </xf>
    <xf numFmtId="0" fontId="11" fillId="8" borderId="53" xfId="5" applyFont="1" applyFill="1" applyBorder="1" applyAlignment="1">
      <alignment horizontal="center" vertical="center" wrapText="1"/>
    </xf>
    <xf numFmtId="0" fontId="11" fillId="8" borderId="26" xfId="5" applyFont="1" applyFill="1" applyBorder="1" applyAlignment="1">
      <alignment horizontal="center" vertical="center" wrapText="1"/>
    </xf>
    <xf numFmtId="0" fontId="11" fillId="8" borderId="1" xfId="5" applyFont="1" applyFill="1" applyBorder="1" applyAlignment="1">
      <alignment horizontal="center" vertical="center" wrapText="1"/>
    </xf>
    <xf numFmtId="0" fontId="11" fillId="8" borderId="54" xfId="5" applyFont="1" applyFill="1" applyBorder="1" applyAlignment="1">
      <alignment horizontal="center" vertical="center" wrapText="1"/>
    </xf>
    <xf numFmtId="0" fontId="11" fillId="8" borderId="0" xfId="5" applyFont="1" applyFill="1" applyAlignment="1">
      <alignment horizontal="left" vertical="center" wrapText="1"/>
    </xf>
    <xf numFmtId="0" fontId="11" fillId="8" borderId="14" xfId="5" applyFont="1" applyFill="1" applyBorder="1" applyAlignment="1">
      <alignment horizontal="left" vertical="center" wrapText="1"/>
    </xf>
    <xf numFmtId="0" fontId="11" fillId="13" borderId="29" xfId="5" applyFont="1" applyFill="1" applyBorder="1" applyAlignment="1" applyProtection="1">
      <alignment horizontal="center" vertical="center"/>
      <protection locked="0"/>
    </xf>
    <xf numFmtId="0" fontId="11" fillId="13" borderId="7" xfId="5" applyFont="1" applyFill="1" applyBorder="1" applyAlignment="1" applyProtection="1">
      <alignment horizontal="center" vertical="center"/>
      <protection locked="0"/>
    </xf>
    <xf numFmtId="0" fontId="11" fillId="13" borderId="50" xfId="5" applyFont="1" applyFill="1" applyBorder="1" applyAlignment="1" applyProtection="1">
      <alignment horizontal="center" vertical="center"/>
      <protection locked="0"/>
    </xf>
    <xf numFmtId="0" fontId="11" fillId="13" borderId="7" xfId="5" applyFont="1" applyFill="1" applyBorder="1" applyAlignment="1">
      <alignment horizontal="left" vertical="center"/>
    </xf>
    <xf numFmtId="0" fontId="11" fillId="13" borderId="19" xfId="5" applyFont="1" applyFill="1" applyBorder="1" applyAlignment="1">
      <alignment horizontal="left" vertical="center"/>
    </xf>
    <xf numFmtId="0" fontId="8" fillId="9" borderId="86" xfId="5" applyFont="1" applyFill="1" applyBorder="1" applyAlignment="1" applyProtection="1">
      <alignment horizontal="center" vertical="center"/>
      <protection locked="0"/>
    </xf>
    <xf numFmtId="0" fontId="8" fillId="9" borderId="8" xfId="5" applyFont="1" applyFill="1" applyBorder="1" applyAlignment="1" applyProtection="1">
      <alignment horizontal="center" vertical="center"/>
      <protection locked="0"/>
    </xf>
    <xf numFmtId="0" fontId="8" fillId="9" borderId="12" xfId="5" applyFont="1" applyFill="1" applyBorder="1" applyAlignment="1" applyProtection="1">
      <alignment horizontal="center" vertical="center"/>
      <protection locked="0"/>
    </xf>
    <xf numFmtId="0" fontId="11" fillId="12" borderId="51" xfId="5" applyFont="1" applyFill="1" applyBorder="1" applyAlignment="1">
      <alignment horizontal="center" vertical="center"/>
    </xf>
    <xf numFmtId="0" fontId="11" fillId="12" borderId="7" xfId="5" applyFont="1" applyFill="1" applyBorder="1" applyAlignment="1">
      <alignment horizontal="center" vertical="center"/>
    </xf>
    <xf numFmtId="0" fontId="11" fillId="12" borderId="50" xfId="5" applyFont="1" applyFill="1" applyBorder="1" applyAlignment="1">
      <alignment horizontal="center" vertical="center"/>
    </xf>
    <xf numFmtId="0" fontId="8" fillId="10" borderId="28" xfId="5" applyFont="1" applyFill="1" applyBorder="1" applyAlignment="1">
      <alignment horizontal="center" vertical="center" wrapText="1"/>
    </xf>
    <xf numFmtId="0" fontId="8" fillId="10" borderId="8" xfId="5" applyFont="1" applyFill="1" applyBorder="1" applyAlignment="1">
      <alignment horizontal="center" vertical="center" wrapText="1"/>
    </xf>
    <xf numFmtId="0" fontId="8" fillId="10" borderId="85" xfId="5" applyFont="1" applyFill="1" applyBorder="1" applyAlignment="1">
      <alignment horizontal="center" vertical="center" wrapText="1"/>
    </xf>
    <xf numFmtId="0" fontId="8" fillId="10" borderId="8" xfId="5" applyFont="1" applyFill="1" applyBorder="1" applyAlignment="1">
      <alignment horizontal="center" vertical="center"/>
    </xf>
    <xf numFmtId="0" fontId="8" fillId="10" borderId="85" xfId="5" applyFont="1" applyFill="1" applyBorder="1" applyAlignment="1">
      <alignment horizontal="center" vertical="center"/>
    </xf>
    <xf numFmtId="0" fontId="8" fillId="9" borderId="90" xfId="5" applyFont="1" applyFill="1" applyBorder="1" applyAlignment="1" applyProtection="1">
      <alignment horizontal="center" vertical="center"/>
      <protection locked="0" hidden="1"/>
    </xf>
    <xf numFmtId="0" fontId="8" fillId="9" borderId="88" xfId="5" applyFont="1" applyFill="1" applyBorder="1" applyAlignment="1" applyProtection="1">
      <alignment horizontal="center" vertical="center"/>
      <protection locked="0" hidden="1"/>
    </xf>
    <xf numFmtId="0" fontId="8" fillId="9" borderId="91" xfId="5" applyFont="1" applyFill="1" applyBorder="1" applyAlignment="1" applyProtection="1">
      <alignment horizontal="center" vertical="center"/>
      <protection locked="0" hidden="1"/>
    </xf>
    <xf numFmtId="0" fontId="8" fillId="10" borderId="87" xfId="5" applyFont="1" applyFill="1" applyBorder="1" applyAlignment="1">
      <alignment horizontal="center" vertical="center" wrapText="1"/>
    </xf>
    <xf numFmtId="0" fontId="8" fillId="10" borderId="88" xfId="5" applyFont="1" applyFill="1" applyBorder="1" applyAlignment="1">
      <alignment horizontal="center" vertical="center"/>
    </xf>
    <xf numFmtId="0" fontId="8" fillId="10" borderId="89" xfId="5" applyFont="1" applyFill="1" applyBorder="1" applyAlignment="1">
      <alignment horizontal="center" vertical="center"/>
    </xf>
    <xf numFmtId="0" fontId="11" fillId="8" borderId="36" xfId="5" applyFont="1" applyFill="1" applyBorder="1" applyAlignment="1">
      <alignment horizontal="center" vertical="center" wrapText="1"/>
    </xf>
    <xf numFmtId="0" fontId="11" fillId="8" borderId="44" xfId="5" applyFont="1" applyFill="1" applyBorder="1" applyAlignment="1">
      <alignment horizontal="center" vertical="center" wrapText="1"/>
    </xf>
    <xf numFmtId="0" fontId="11" fillId="8" borderId="49" xfId="5" applyFont="1" applyFill="1" applyBorder="1" applyAlignment="1">
      <alignment horizontal="center" vertical="center" wrapText="1"/>
    </xf>
    <xf numFmtId="0" fontId="11" fillId="8" borderId="14" xfId="5" applyFont="1" applyFill="1" applyBorder="1" applyAlignment="1">
      <alignment horizontal="center" vertical="center" wrapText="1"/>
    </xf>
    <xf numFmtId="0" fontId="11" fillId="8" borderId="33" xfId="5" applyFont="1" applyFill="1" applyBorder="1" applyAlignment="1">
      <alignment horizontal="center" vertical="center" wrapText="1"/>
    </xf>
    <xf numFmtId="0" fontId="11" fillId="8" borderId="6" xfId="5" applyFont="1" applyFill="1" applyBorder="1" applyAlignment="1">
      <alignment horizontal="center" vertical="center" wrapText="1"/>
    </xf>
    <xf numFmtId="0" fontId="11" fillId="8" borderId="122" xfId="5" applyFont="1" applyFill="1" applyBorder="1" applyAlignment="1" applyProtection="1">
      <alignment horizontal="center" vertical="center" wrapText="1"/>
      <protection locked="0"/>
    </xf>
    <xf numFmtId="0" fontId="11" fillId="8" borderId="123" xfId="5" applyFont="1" applyFill="1" applyBorder="1" applyAlignment="1" applyProtection="1">
      <alignment horizontal="center" vertical="center" wrapText="1"/>
      <protection locked="0"/>
    </xf>
    <xf numFmtId="0" fontId="11" fillId="8" borderId="124" xfId="5" applyFont="1" applyFill="1" applyBorder="1" applyAlignment="1" applyProtection="1">
      <alignment horizontal="center" vertical="center" wrapText="1"/>
      <protection locked="0"/>
    </xf>
    <xf numFmtId="0" fontId="8" fillId="9" borderId="86" xfId="5" applyFont="1" applyFill="1" applyBorder="1" applyAlignment="1" applyProtection="1">
      <alignment horizontal="left" vertical="center" indent="1"/>
      <protection locked="0"/>
    </xf>
    <xf numFmtId="0" fontId="8" fillId="9" borderId="8" xfId="5" applyFont="1" applyFill="1" applyBorder="1" applyAlignment="1" applyProtection="1">
      <alignment horizontal="left" vertical="center" indent="1"/>
      <protection locked="0"/>
    </xf>
    <xf numFmtId="0" fontId="8" fillId="9" borderId="12" xfId="5" applyFont="1" applyFill="1" applyBorder="1" applyAlignment="1" applyProtection="1">
      <alignment horizontal="left" vertical="center" indent="1"/>
      <protection locked="0"/>
    </xf>
    <xf numFmtId="0" fontId="11" fillId="8" borderId="1" xfId="5" applyFont="1" applyFill="1" applyBorder="1" applyAlignment="1">
      <alignment vertical="center" wrapText="1"/>
    </xf>
    <xf numFmtId="0" fontId="11" fillId="8" borderId="6" xfId="5" applyFont="1" applyFill="1" applyBorder="1" applyAlignment="1">
      <alignment vertical="center" wrapText="1"/>
    </xf>
    <xf numFmtId="0" fontId="11" fillId="8" borderId="29" xfId="5" applyFont="1" applyFill="1" applyBorder="1" applyAlignment="1" applyProtection="1">
      <alignment horizontal="center" vertical="center" wrapText="1"/>
      <protection locked="0"/>
    </xf>
    <xf numFmtId="0" fontId="11" fillId="8" borderId="7" xfId="5" applyFont="1" applyFill="1" applyBorder="1" applyAlignment="1" applyProtection="1">
      <alignment horizontal="center" vertical="center" wrapText="1"/>
      <protection locked="0"/>
    </xf>
    <xf numFmtId="0" fontId="11" fillId="8" borderId="19" xfId="5" applyFont="1" applyFill="1" applyBorder="1" applyAlignment="1" applyProtection="1">
      <alignment horizontal="center" vertical="center" wrapText="1"/>
      <protection locked="0"/>
    </xf>
    <xf numFmtId="0" fontId="11" fillId="8" borderId="51" xfId="5" applyFont="1" applyFill="1" applyBorder="1" applyAlignment="1">
      <alignment horizontal="center" vertical="center"/>
    </xf>
    <xf numFmtId="0" fontId="11" fillId="8" borderId="7" xfId="5" applyFont="1" applyFill="1" applyBorder="1" applyAlignment="1">
      <alignment horizontal="center" vertical="center"/>
    </xf>
    <xf numFmtId="0" fontId="8" fillId="10" borderId="88" xfId="5" applyFont="1" applyFill="1" applyBorder="1" applyAlignment="1">
      <alignment horizontal="center" vertical="center" wrapText="1"/>
    </xf>
    <xf numFmtId="0" fontId="11" fillId="16" borderId="90" xfId="5" applyFont="1" applyFill="1" applyBorder="1" applyAlignment="1" applyProtection="1">
      <alignment horizontal="center" vertical="center" wrapText="1"/>
      <protection locked="0"/>
    </xf>
    <xf numFmtId="0" fontId="11" fillId="16" borderId="88" xfId="5" applyFont="1" applyFill="1" applyBorder="1" applyAlignment="1" applyProtection="1">
      <alignment horizontal="center" vertical="center" wrapText="1"/>
      <protection locked="0"/>
    </xf>
    <xf numFmtId="0" fontId="11" fillId="15" borderId="135" xfId="5" applyFont="1" applyFill="1" applyBorder="1" applyAlignment="1" applyProtection="1">
      <alignment horizontal="center" vertical="center" wrapText="1"/>
      <protection locked="0" hidden="1"/>
    </xf>
    <xf numFmtId="0" fontId="11" fillId="15" borderId="88" xfId="5" applyFont="1" applyFill="1" applyBorder="1" applyAlignment="1" applyProtection="1">
      <alignment horizontal="center" vertical="center" wrapText="1"/>
      <protection locked="0" hidden="1"/>
    </xf>
    <xf numFmtId="0" fontId="11" fillId="15" borderId="89" xfId="5" applyFont="1" applyFill="1" applyBorder="1" applyAlignment="1" applyProtection="1">
      <alignment horizontal="center" vertical="center" wrapText="1"/>
      <protection locked="0" hidden="1"/>
    </xf>
    <xf numFmtId="0" fontId="11" fillId="17" borderId="90" xfId="5" applyFont="1" applyFill="1" applyBorder="1" applyAlignment="1" applyProtection="1">
      <alignment horizontal="center" vertical="center" wrapText="1"/>
      <protection locked="0" hidden="1"/>
    </xf>
    <xf numFmtId="0" fontId="11" fillId="17" borderId="88" xfId="5" applyFont="1" applyFill="1" applyBorder="1" applyAlignment="1" applyProtection="1">
      <alignment horizontal="center" vertical="center" wrapText="1"/>
      <protection locked="0" hidden="1"/>
    </xf>
    <xf numFmtId="0" fontId="11" fillId="17" borderId="91" xfId="5" applyFont="1" applyFill="1" applyBorder="1" applyAlignment="1" applyProtection="1">
      <alignment horizontal="center" vertical="center" wrapText="1"/>
      <protection locked="0" hidden="1"/>
    </xf>
    <xf numFmtId="0" fontId="11" fillId="2" borderId="131" xfId="5" applyFont="1" applyFill="1" applyBorder="1" applyAlignment="1">
      <alignment horizontal="center" vertical="center"/>
    </xf>
    <xf numFmtId="0" fontId="25" fillId="0" borderId="80" xfId="5" applyFont="1" applyBorder="1" applyAlignment="1" applyProtection="1">
      <alignment horizontal="center" vertical="center"/>
      <protection hidden="1"/>
    </xf>
    <xf numFmtId="0" fontId="25" fillId="0" borderId="3" xfId="5" applyFont="1" applyBorder="1" applyAlignment="1" applyProtection="1">
      <alignment horizontal="center" vertical="center"/>
      <protection hidden="1"/>
    </xf>
    <xf numFmtId="0" fontId="25" fillId="0" borderId="129" xfId="5" applyFont="1" applyBorder="1" applyAlignment="1" applyProtection="1">
      <alignment horizontal="center" vertical="center"/>
      <protection hidden="1"/>
    </xf>
    <xf numFmtId="0" fontId="11" fillId="5" borderId="71" xfId="5" applyFont="1" applyFill="1" applyBorder="1" applyAlignment="1">
      <alignment horizontal="center" vertical="center"/>
    </xf>
    <xf numFmtId="0" fontId="11" fillId="5" borderId="61" xfId="5" applyFont="1" applyFill="1" applyBorder="1" applyAlignment="1">
      <alignment horizontal="center" vertical="center"/>
    </xf>
    <xf numFmtId="0" fontId="11" fillId="5" borderId="67" xfId="5" applyFont="1" applyFill="1" applyBorder="1" applyAlignment="1">
      <alignment horizontal="center" vertical="center"/>
    </xf>
    <xf numFmtId="0" fontId="11" fillId="0" borderId="37" xfId="5" applyFont="1" applyBorder="1" applyAlignment="1" applyProtection="1">
      <alignment horizontal="left" vertical="center" wrapText="1" indent="1"/>
      <protection locked="0"/>
    </xf>
    <xf numFmtId="0" fontId="11" fillId="0" borderId="38" xfId="5" applyFont="1" applyBorder="1" applyAlignment="1" applyProtection="1">
      <alignment horizontal="left" vertical="center" wrapText="1" indent="1"/>
      <protection locked="0"/>
    </xf>
    <xf numFmtId="0" fontId="11" fillId="0" borderId="45" xfId="5" applyFont="1" applyBorder="1" applyAlignment="1" applyProtection="1">
      <alignment horizontal="left" vertical="center" wrapText="1" indent="1"/>
      <protection locked="0"/>
    </xf>
    <xf numFmtId="0" fontId="8" fillId="2" borderId="26" xfId="5" applyFont="1" applyFill="1" applyBorder="1" applyAlignment="1">
      <alignment horizontal="center" vertical="center"/>
    </xf>
    <xf numFmtId="0" fontId="8" fillId="2" borderId="1" xfId="5" applyFont="1" applyFill="1" applyBorder="1" applyAlignment="1">
      <alignment horizontal="center" vertical="center"/>
    </xf>
    <xf numFmtId="0" fontId="24" fillId="0" borderId="11" xfId="5" applyFont="1" applyBorder="1" applyAlignment="1" applyProtection="1">
      <alignment horizontal="center" vertical="center"/>
      <protection locked="0"/>
    </xf>
    <xf numFmtId="0" fontId="24" fillId="0" borderId="2" xfId="5" applyFont="1" applyBorder="1" applyAlignment="1" applyProtection="1">
      <alignment horizontal="center" vertical="center"/>
      <protection locked="0"/>
    </xf>
    <xf numFmtId="0" fontId="24" fillId="0" borderId="18" xfId="5" applyFont="1" applyBorder="1" applyAlignment="1" applyProtection="1">
      <alignment horizontal="center" vertical="center"/>
      <protection locked="0"/>
    </xf>
    <xf numFmtId="0" fontId="24" fillId="0" borderId="133" xfId="5" applyFont="1" applyBorder="1" applyAlignment="1" applyProtection="1">
      <alignment horizontal="center" vertical="center"/>
      <protection locked="0"/>
    </xf>
    <xf numFmtId="0" fontId="24" fillId="0" borderId="1" xfId="5" applyFont="1" applyBorder="1" applyAlignment="1" applyProtection="1">
      <alignment horizontal="center" vertical="center"/>
      <protection locked="0"/>
    </xf>
    <xf numFmtId="0" fontId="24" fillId="0" borderId="27" xfId="5" applyFont="1" applyBorder="1" applyAlignment="1" applyProtection="1">
      <alignment horizontal="center" vertical="center"/>
      <protection locked="0"/>
    </xf>
    <xf numFmtId="0" fontId="11" fillId="2" borderId="11" xfId="5" applyFont="1" applyFill="1" applyBorder="1" applyAlignment="1">
      <alignment horizontal="center" vertical="center" wrapText="1"/>
    </xf>
    <xf numFmtId="0" fontId="11" fillId="2" borderId="2" xfId="5" applyFont="1" applyFill="1" applyBorder="1" applyAlignment="1">
      <alignment horizontal="center" vertical="center" wrapText="1"/>
    </xf>
    <xf numFmtId="0" fontId="11" fillId="2" borderId="18" xfId="5" applyFont="1" applyFill="1" applyBorder="1" applyAlignment="1">
      <alignment horizontal="center" vertical="center" wrapText="1"/>
    </xf>
    <xf numFmtId="0" fontId="11" fillId="2" borderId="133" xfId="5" applyFont="1" applyFill="1" applyBorder="1" applyAlignment="1">
      <alignment horizontal="center" vertical="center" wrapText="1"/>
    </xf>
    <xf numFmtId="0" fontId="11" fillId="2" borderId="1" xfId="5" applyFont="1" applyFill="1" applyBorder="1" applyAlignment="1">
      <alignment horizontal="center" vertical="center" wrapText="1"/>
    </xf>
    <xf numFmtId="0" fontId="11" fillId="2" borderId="27" xfId="5" applyFont="1" applyFill="1" applyBorder="1" applyAlignment="1">
      <alignment horizontal="center" vertical="center" wrapText="1"/>
    </xf>
    <xf numFmtId="0" fontId="24" fillId="0" borderId="134" xfId="5" applyFont="1" applyBorder="1" applyAlignment="1" applyProtection="1">
      <alignment horizontal="center" vertical="center"/>
      <protection locked="0"/>
    </xf>
    <xf numFmtId="0" fontId="24" fillId="0" borderId="6" xfId="5" applyFont="1" applyBorder="1" applyAlignment="1" applyProtection="1">
      <alignment horizontal="center" vertical="center"/>
      <protection locked="0"/>
    </xf>
    <xf numFmtId="0" fontId="11" fillId="0" borderId="61" xfId="5" applyFont="1" applyBorder="1" applyAlignment="1" applyProtection="1">
      <alignment horizontal="left" vertical="center" indent="1" shrinkToFit="1"/>
      <protection locked="0"/>
    </xf>
    <xf numFmtId="0" fontId="11" fillId="0" borderId="62" xfId="5" applyFont="1" applyBorder="1" applyAlignment="1" applyProtection="1">
      <alignment horizontal="left" vertical="center" indent="1" shrinkToFit="1"/>
      <protection locked="0"/>
    </xf>
    <xf numFmtId="0" fontId="11" fillId="5" borderId="48" xfId="5" applyFont="1" applyFill="1" applyBorder="1" applyAlignment="1">
      <alignment horizontal="center" vertical="center"/>
    </xf>
    <xf numFmtId="0" fontId="8" fillId="2" borderId="79" xfId="5" applyFont="1" applyFill="1" applyBorder="1" applyAlignment="1">
      <alignment horizontal="center" vertical="center" wrapText="1"/>
    </xf>
    <xf numFmtId="0" fontId="8" fillId="2" borderId="25" xfId="5" applyFont="1" applyFill="1" applyBorder="1" applyAlignment="1">
      <alignment horizontal="center" vertical="center"/>
    </xf>
    <xf numFmtId="0" fontId="8" fillId="2" borderId="0" xfId="5" applyFont="1" applyFill="1" applyAlignment="1">
      <alignment horizontal="center" vertical="center"/>
    </xf>
    <xf numFmtId="0" fontId="8" fillId="2" borderId="16" xfId="5" applyFont="1" applyFill="1" applyBorder="1" applyAlignment="1">
      <alignment horizontal="center" vertical="center"/>
    </xf>
    <xf numFmtId="0" fontId="8" fillId="2" borderId="27" xfId="5" applyFont="1" applyFill="1" applyBorder="1" applyAlignment="1">
      <alignment horizontal="center" vertical="center"/>
    </xf>
    <xf numFmtId="0" fontId="11" fillId="0" borderId="34" xfId="5" applyFont="1" applyBorder="1" applyAlignment="1" applyProtection="1">
      <alignment horizontal="left" vertical="center" indent="1" shrinkToFit="1"/>
      <protection locked="0"/>
    </xf>
    <xf numFmtId="0" fontId="11" fillId="0" borderId="35" xfId="5" applyFont="1" applyBorder="1" applyAlignment="1" applyProtection="1">
      <alignment horizontal="left" vertical="center" indent="1" shrinkToFit="1"/>
      <protection locked="0"/>
    </xf>
    <xf numFmtId="0" fontId="11" fillId="0" borderId="73" xfId="5" applyFont="1" applyBorder="1" applyAlignment="1" applyProtection="1">
      <alignment horizontal="left" vertical="center" indent="1" shrinkToFit="1"/>
      <protection locked="0"/>
    </xf>
    <xf numFmtId="0" fontId="11" fillId="0" borderId="37" xfId="5" applyFont="1" applyBorder="1" applyAlignment="1" applyProtection="1">
      <alignment horizontal="left" vertical="center" indent="1" shrinkToFit="1"/>
      <protection locked="0"/>
    </xf>
    <xf numFmtId="0" fontId="11" fillId="0" borderId="38" xfId="5" applyFont="1" applyBorder="1" applyAlignment="1" applyProtection="1">
      <alignment horizontal="left" vertical="center" indent="1" shrinkToFit="1"/>
      <protection locked="0"/>
    </xf>
    <xf numFmtId="0" fontId="11" fillId="0" borderId="74" xfId="5" applyFont="1" applyBorder="1" applyAlignment="1" applyProtection="1">
      <alignment horizontal="left" vertical="center" indent="1" shrinkToFit="1"/>
      <protection locked="0"/>
    </xf>
    <xf numFmtId="0" fontId="11" fillId="5" borderId="72" xfId="5" applyFont="1" applyFill="1" applyBorder="1" applyAlignment="1">
      <alignment horizontal="center" vertical="center"/>
    </xf>
    <xf numFmtId="0" fontId="11" fillId="5" borderId="63" xfId="5" applyFont="1" applyFill="1" applyBorder="1" applyAlignment="1">
      <alignment horizontal="center" vertical="center"/>
    </xf>
    <xf numFmtId="0" fontId="11" fillId="5" borderId="69" xfId="5" applyFont="1" applyFill="1" applyBorder="1" applyAlignment="1">
      <alignment horizontal="center" vertical="center"/>
    </xf>
    <xf numFmtId="0" fontId="11" fillId="0" borderId="65" xfId="5" applyFont="1" applyBorder="1" applyAlignment="1" applyProtection="1">
      <alignment horizontal="left" vertical="center" indent="1" shrinkToFit="1"/>
      <protection locked="0"/>
    </xf>
    <xf numFmtId="0" fontId="11" fillId="0" borderId="68" xfId="5" applyFont="1" applyBorder="1" applyAlignment="1" applyProtection="1">
      <alignment horizontal="left" vertical="center" indent="1" shrinkToFit="1"/>
      <protection locked="0"/>
    </xf>
    <xf numFmtId="0" fontId="11" fillId="0" borderId="63" xfId="5" applyFont="1" applyBorder="1" applyAlignment="1" applyProtection="1">
      <alignment horizontal="left" vertical="center" indent="1" shrinkToFit="1"/>
      <protection locked="0"/>
    </xf>
    <xf numFmtId="0" fontId="11" fillId="0" borderId="69" xfId="5" applyFont="1" applyBorder="1" applyAlignment="1" applyProtection="1">
      <alignment horizontal="left" vertical="center" indent="1" shrinkToFit="1"/>
      <protection locked="0"/>
    </xf>
    <xf numFmtId="0" fontId="11" fillId="5" borderId="66" xfId="5" applyFont="1" applyFill="1" applyBorder="1" applyAlignment="1">
      <alignment horizontal="center" vertical="center"/>
    </xf>
    <xf numFmtId="0" fontId="14" fillId="0" borderId="29" xfId="5" applyFont="1" applyBorder="1" applyAlignment="1" applyProtection="1">
      <alignment horizontal="center" vertical="center" shrinkToFit="1"/>
      <protection locked="0"/>
    </xf>
    <xf numFmtId="0" fontId="14" fillId="0" borderId="7" xfId="5" applyFont="1" applyBorder="1" applyAlignment="1" applyProtection="1">
      <alignment horizontal="center" vertical="center" shrinkToFit="1"/>
      <protection locked="0"/>
    </xf>
    <xf numFmtId="0" fontId="14" fillId="0" borderId="19" xfId="5" applyFont="1" applyBorder="1" applyAlignment="1" applyProtection="1">
      <alignment horizontal="center" vertical="center" shrinkToFit="1"/>
      <protection locked="0"/>
    </xf>
    <xf numFmtId="0" fontId="11" fillId="0" borderId="29" xfId="5" applyFont="1" applyBorder="1" applyAlignment="1" applyProtection="1">
      <alignment horizontal="center" vertical="center"/>
      <protection locked="0"/>
    </xf>
    <xf numFmtId="0" fontId="11" fillId="0" borderId="7" xfId="5" applyFont="1" applyBorder="1" applyAlignment="1" applyProtection="1">
      <alignment horizontal="center" vertical="center"/>
      <protection locked="0"/>
    </xf>
    <xf numFmtId="0" fontId="11" fillId="0" borderId="19" xfId="5" applyFont="1" applyBorder="1" applyAlignment="1" applyProtection="1">
      <alignment horizontal="center" vertical="center"/>
      <protection locked="0"/>
    </xf>
    <xf numFmtId="0" fontId="11" fillId="5" borderId="68" xfId="5" applyFont="1" applyFill="1" applyBorder="1" applyAlignment="1">
      <alignment horizontal="center" vertical="center"/>
    </xf>
    <xf numFmtId="0" fontId="8" fillId="2" borderId="51" xfId="5" applyFont="1" applyFill="1" applyBorder="1" applyAlignment="1">
      <alignment horizontal="center" vertical="center"/>
    </xf>
    <xf numFmtId="0" fontId="8" fillId="2" borderId="7" xfId="5" applyFont="1" applyFill="1" applyBorder="1" applyAlignment="1">
      <alignment horizontal="center" vertical="center"/>
    </xf>
    <xf numFmtId="0" fontId="11" fillId="0" borderId="46" xfId="5" applyFont="1" applyBorder="1" applyAlignment="1" applyProtection="1">
      <alignment horizontal="left" vertical="center" indent="1" shrinkToFit="1"/>
      <protection locked="0"/>
    </xf>
    <xf numFmtId="0" fontId="11" fillId="0" borderId="63" xfId="4" applyFont="1" applyBorder="1" applyAlignment="1" applyProtection="1">
      <alignment horizontal="left" indent="1" shrinkToFit="1"/>
      <protection locked="0"/>
    </xf>
    <xf numFmtId="0" fontId="11" fillId="0" borderId="63" xfId="0" applyFont="1" applyBorder="1" applyAlignment="1" applyProtection="1">
      <alignment horizontal="left" indent="1" shrinkToFit="1"/>
      <protection locked="0"/>
    </xf>
    <xf numFmtId="0" fontId="11" fillId="0" borderId="64" xfId="0" applyFont="1" applyBorder="1" applyAlignment="1" applyProtection="1">
      <alignment horizontal="left" indent="1" shrinkToFit="1"/>
      <protection locked="0"/>
    </xf>
    <xf numFmtId="0" fontId="18" fillId="2" borderId="51" xfId="5" applyFont="1" applyFill="1" applyBorder="1" applyAlignment="1">
      <alignment horizontal="center" vertical="center"/>
    </xf>
    <xf numFmtId="0" fontId="18" fillId="2" borderId="7" xfId="5" applyFont="1" applyFill="1" applyBorder="1" applyAlignment="1">
      <alignment horizontal="center" vertical="center"/>
    </xf>
    <xf numFmtId="0" fontId="18" fillId="2" borderId="19" xfId="5" applyFont="1" applyFill="1" applyBorder="1" applyAlignment="1">
      <alignment horizontal="center" vertical="center"/>
    </xf>
    <xf numFmtId="0" fontId="8" fillId="0" borderId="51" xfId="5" applyFont="1" applyBorder="1" applyAlignment="1" applyProtection="1">
      <alignment horizontal="left" vertical="center" indent="1" shrinkToFit="1"/>
      <protection locked="0"/>
    </xf>
    <xf numFmtId="0" fontId="8" fillId="0" borderId="7" xfId="5" applyFont="1" applyBorder="1" applyAlignment="1" applyProtection="1">
      <alignment horizontal="left" vertical="center" indent="1" shrinkToFit="1"/>
      <protection locked="0"/>
    </xf>
    <xf numFmtId="0" fontId="8" fillId="0" borderId="19" xfId="5" applyFont="1" applyBorder="1" applyAlignment="1" applyProtection="1">
      <alignment horizontal="left" vertical="center" indent="1" shrinkToFit="1"/>
      <protection locked="0"/>
    </xf>
    <xf numFmtId="0" fontId="11" fillId="0" borderId="0" xfId="5" applyFont="1" applyAlignment="1">
      <alignment horizontal="left" vertical="top"/>
    </xf>
    <xf numFmtId="0" fontId="18" fillId="5" borderId="51" xfId="5" applyFont="1" applyFill="1" applyBorder="1" applyAlignment="1">
      <alignment horizontal="center" vertical="center"/>
    </xf>
    <xf numFmtId="0" fontId="18" fillId="5" borderId="7" xfId="5" applyFont="1" applyFill="1" applyBorder="1" applyAlignment="1">
      <alignment horizontal="center" vertical="center"/>
    </xf>
    <xf numFmtId="0" fontId="18" fillId="5" borderId="19" xfId="5" applyFont="1" applyFill="1" applyBorder="1" applyAlignment="1">
      <alignment horizontal="center" vertical="center"/>
    </xf>
    <xf numFmtId="0" fontId="8" fillId="0" borderId="51" xfId="5" applyFont="1" applyBorder="1" applyAlignment="1" applyProtection="1">
      <alignment horizontal="left" vertical="center" indent="1"/>
      <protection locked="0"/>
    </xf>
    <xf numFmtId="0" fontId="8" fillId="0" borderId="7" xfId="5" applyFont="1" applyBorder="1" applyAlignment="1" applyProtection="1">
      <alignment horizontal="left" vertical="center" indent="1"/>
      <protection locked="0"/>
    </xf>
    <xf numFmtId="0" fontId="8" fillId="0" borderId="19" xfId="5" applyFont="1" applyBorder="1" applyAlignment="1" applyProtection="1">
      <alignment horizontal="left" vertical="center" indent="1"/>
      <protection locked="0"/>
    </xf>
    <xf numFmtId="0" fontId="11" fillId="0" borderId="1" xfId="5" applyFont="1" applyBorder="1" applyAlignment="1">
      <alignment horizontal="center" vertical="center"/>
    </xf>
    <xf numFmtId="0" fontId="11" fillId="8" borderId="10" xfId="5" applyFont="1" applyFill="1" applyBorder="1" applyAlignment="1">
      <alignment horizontal="center"/>
    </xf>
    <xf numFmtId="0" fontId="11" fillId="8" borderId="3" xfId="5" applyFont="1" applyFill="1" applyBorder="1" applyAlignment="1">
      <alignment horizontal="center"/>
    </xf>
    <xf numFmtId="0" fontId="11" fillId="8" borderId="17" xfId="5" applyFont="1" applyFill="1" applyBorder="1" applyAlignment="1">
      <alignment horizontal="center"/>
    </xf>
    <xf numFmtId="0" fontId="11" fillId="8" borderId="56" xfId="5" applyFont="1" applyFill="1" applyBorder="1" applyAlignment="1">
      <alignment horizontal="center" vertical="center"/>
    </xf>
    <xf numFmtId="0" fontId="11" fillId="8" borderId="57" xfId="5" applyFont="1" applyFill="1" applyBorder="1" applyAlignment="1">
      <alignment horizontal="center" vertical="center"/>
    </xf>
    <xf numFmtId="0" fontId="11" fillId="8" borderId="57" xfId="0" applyFont="1" applyFill="1" applyBorder="1" applyAlignment="1" applyProtection="1">
      <alignment horizontal="center" vertical="center" shrinkToFit="1"/>
      <protection locked="0"/>
    </xf>
    <xf numFmtId="0" fontId="11" fillId="8" borderId="84" xfId="0" applyFont="1" applyFill="1" applyBorder="1" applyAlignment="1" applyProtection="1">
      <alignment horizontal="center" vertical="center" shrinkToFit="1"/>
      <protection locked="0"/>
    </xf>
    <xf numFmtId="0" fontId="11" fillId="8" borderId="10" xfId="0" applyFont="1" applyFill="1" applyBorder="1" applyAlignment="1" applyProtection="1">
      <alignment horizontal="center" vertical="center"/>
      <protection locked="0"/>
    </xf>
    <xf numFmtId="0" fontId="11" fillId="8" borderId="3" xfId="0" applyFont="1" applyFill="1" applyBorder="1" applyAlignment="1" applyProtection="1">
      <alignment horizontal="center" vertical="center"/>
      <protection locked="0"/>
    </xf>
    <xf numFmtId="0" fontId="11" fillId="8" borderId="17" xfId="0" applyFont="1" applyFill="1" applyBorder="1" applyAlignment="1" applyProtection="1">
      <alignment horizontal="center" vertical="center"/>
      <protection locked="0"/>
    </xf>
    <xf numFmtId="0" fontId="11" fillId="8" borderId="9" xfId="5" applyFont="1" applyFill="1" applyBorder="1" applyAlignment="1">
      <alignment horizontal="center" vertical="top" shrinkToFit="1"/>
    </xf>
    <xf numFmtId="0" fontId="11" fillId="8" borderId="0" xfId="5" applyFont="1" applyFill="1" applyAlignment="1">
      <alignment horizontal="center" vertical="top" shrinkToFit="1"/>
    </xf>
    <xf numFmtId="0" fontId="11" fillId="8" borderId="16" xfId="5" applyFont="1" applyFill="1" applyBorder="1" applyAlignment="1">
      <alignment horizontal="center" vertical="top" shrinkToFit="1"/>
    </xf>
    <xf numFmtId="14" fontId="11" fillId="8" borderId="11" xfId="5" applyNumberFormat="1" applyFont="1" applyFill="1" applyBorder="1" applyAlignment="1">
      <alignment horizontal="center" vertical="center"/>
    </xf>
    <xf numFmtId="0" fontId="11" fillId="8" borderId="2" xfId="5" applyFont="1" applyFill="1" applyBorder="1" applyAlignment="1">
      <alignment horizontal="center" vertical="center"/>
    </xf>
    <xf numFmtId="0" fontId="11" fillId="8" borderId="18" xfId="5" applyFont="1" applyFill="1" applyBorder="1" applyAlignment="1">
      <alignment horizontal="center" vertical="center"/>
    </xf>
    <xf numFmtId="0" fontId="11" fillId="8" borderId="116" xfId="5" applyFont="1" applyFill="1" applyBorder="1" applyAlignment="1" applyProtection="1">
      <alignment horizontal="center" wrapText="1"/>
      <protection locked="0"/>
    </xf>
    <xf numFmtId="0" fontId="11" fillId="8" borderId="117" xfId="5" applyFont="1" applyFill="1" applyBorder="1" applyAlignment="1" applyProtection="1">
      <alignment horizontal="center" wrapText="1"/>
      <protection locked="0"/>
    </xf>
    <xf numFmtId="0" fontId="11" fillId="8" borderId="118" xfId="5" applyFont="1" applyFill="1" applyBorder="1" applyAlignment="1" applyProtection="1">
      <alignment horizontal="center" wrapText="1"/>
      <protection locked="0"/>
    </xf>
    <xf numFmtId="0" fontId="12" fillId="8" borderId="70" xfId="5" applyFont="1" applyFill="1" applyBorder="1" applyAlignment="1">
      <alignment horizontal="center" vertical="center"/>
    </xf>
    <xf numFmtId="0" fontId="12" fillId="8" borderId="55" xfId="5" applyFont="1" applyFill="1" applyBorder="1" applyAlignment="1">
      <alignment horizontal="center" vertical="center"/>
    </xf>
    <xf numFmtId="0" fontId="11" fillId="8" borderId="48" xfId="0" applyFont="1" applyFill="1" applyBorder="1" applyAlignment="1" applyProtection="1">
      <alignment horizontal="center" vertical="center"/>
      <protection locked="0"/>
    </xf>
    <xf numFmtId="0" fontId="11" fillId="8" borderId="55" xfId="0" applyFont="1" applyFill="1" applyBorder="1" applyAlignment="1" applyProtection="1">
      <alignment horizontal="center" vertical="center"/>
      <protection locked="0"/>
    </xf>
    <xf numFmtId="0" fontId="11" fillId="8" borderId="32" xfId="0" applyFont="1" applyFill="1" applyBorder="1" applyAlignment="1" applyProtection="1">
      <alignment horizontal="center" vertical="center"/>
      <protection locked="0"/>
    </xf>
    <xf numFmtId="0" fontId="11" fillId="8" borderId="70" xfId="0" applyFont="1" applyFill="1" applyBorder="1" applyAlignment="1">
      <alignment horizontal="center" vertical="center"/>
    </xf>
    <xf numFmtId="0" fontId="11" fillId="8" borderId="55" xfId="0" applyFont="1" applyFill="1" applyBorder="1" applyAlignment="1">
      <alignment horizontal="center" vertical="center"/>
    </xf>
    <xf numFmtId="0" fontId="11" fillId="8" borderId="65" xfId="0" applyFont="1" applyFill="1" applyBorder="1" applyAlignment="1">
      <alignment horizontal="center" vertical="center"/>
    </xf>
    <xf numFmtId="20" fontId="11" fillId="8" borderId="9" xfId="5" applyNumberFormat="1" applyFont="1" applyFill="1" applyBorder="1" applyAlignment="1">
      <alignment horizontal="center" vertical="top"/>
    </xf>
    <xf numFmtId="0" fontId="11" fillId="8" borderId="0" xfId="5" applyFont="1" applyFill="1" applyAlignment="1">
      <alignment horizontal="center" vertical="top"/>
    </xf>
    <xf numFmtId="0" fontId="11" fillId="8" borderId="16" xfId="5" applyFont="1" applyFill="1" applyBorder="1" applyAlignment="1">
      <alignment horizontal="center" vertical="top"/>
    </xf>
    <xf numFmtId="0" fontId="11" fillId="8" borderId="127" xfId="5" applyFont="1" applyFill="1" applyBorder="1" applyAlignment="1" applyProtection="1">
      <alignment horizontal="center" wrapText="1"/>
      <protection locked="0"/>
    </xf>
    <xf numFmtId="0" fontId="11" fillId="8" borderId="31" xfId="5" applyFont="1" applyFill="1" applyBorder="1" applyAlignment="1" applyProtection="1">
      <alignment horizontal="center" wrapText="1"/>
      <protection locked="0"/>
    </xf>
    <xf numFmtId="0" fontId="11" fillId="8" borderId="31" xfId="5" applyFont="1" applyFill="1" applyBorder="1" applyAlignment="1" applyProtection="1">
      <alignment horizontal="center" shrinkToFit="1"/>
      <protection locked="0"/>
    </xf>
    <xf numFmtId="0" fontId="11" fillId="8" borderId="128" xfId="5" applyFont="1" applyFill="1" applyBorder="1" applyAlignment="1" applyProtection="1">
      <alignment horizontal="center" shrinkToFit="1"/>
      <protection locked="0"/>
    </xf>
    <xf numFmtId="0" fontId="11" fillId="8" borderId="78" xfId="5" applyFont="1" applyFill="1" applyBorder="1" applyAlignment="1" applyProtection="1">
      <alignment horizontal="left" vertical="center"/>
      <protection locked="0"/>
    </xf>
    <xf numFmtId="0" fontId="11" fillId="8" borderId="35" xfId="5" applyFont="1" applyFill="1" applyBorder="1" applyAlignment="1" applyProtection="1">
      <alignment horizontal="left" vertical="center"/>
      <protection locked="0"/>
    </xf>
    <xf numFmtId="0" fontId="11" fillId="8" borderId="81" xfId="5" applyFont="1" applyFill="1" applyBorder="1" applyAlignment="1" applyProtection="1">
      <alignment horizontal="left" vertical="center"/>
      <protection locked="0"/>
    </xf>
    <xf numFmtId="0" fontId="11" fillId="8" borderId="10" xfId="5" applyFont="1" applyFill="1" applyBorder="1" applyAlignment="1" applyProtection="1">
      <alignment horizontal="left" vertical="center"/>
      <protection locked="0"/>
    </xf>
    <xf numFmtId="0" fontId="11" fillId="8" borderId="3" xfId="5" applyFont="1" applyFill="1" applyBorder="1" applyAlignment="1" applyProtection="1">
      <alignment horizontal="left" vertical="center"/>
      <protection locked="0"/>
    </xf>
    <xf numFmtId="0" fontId="11" fillId="8" borderId="17" xfId="5" applyFont="1" applyFill="1" applyBorder="1" applyAlignment="1" applyProtection="1">
      <alignment horizontal="left" vertical="center"/>
      <protection locked="0"/>
    </xf>
    <xf numFmtId="0" fontId="11" fillId="8" borderId="24" xfId="5" applyFont="1" applyFill="1" applyBorder="1" applyAlignment="1" applyProtection="1">
      <alignment horizontal="center" vertical="center"/>
      <protection locked="0"/>
    </xf>
    <xf numFmtId="0" fontId="11" fillId="8" borderId="10" xfId="5" applyFont="1" applyFill="1" applyBorder="1" applyAlignment="1" applyProtection="1">
      <alignment horizontal="center" vertical="center"/>
      <protection locked="0"/>
    </xf>
    <xf numFmtId="0" fontId="11" fillId="8" borderId="3" xfId="5" applyFont="1" applyFill="1" applyBorder="1" applyAlignment="1" applyProtection="1">
      <alignment horizontal="center" vertical="center"/>
      <protection locked="0"/>
    </xf>
    <xf numFmtId="0" fontId="11" fillId="8" borderId="17" xfId="5" applyFont="1" applyFill="1" applyBorder="1" applyAlignment="1" applyProtection="1">
      <alignment horizontal="center" vertical="center"/>
      <protection locked="0"/>
    </xf>
    <xf numFmtId="0" fontId="11" fillId="8" borderId="113" xfId="5" applyFont="1" applyFill="1" applyBorder="1" applyAlignment="1" applyProtection="1">
      <alignment horizontal="center" wrapText="1"/>
      <protection locked="0"/>
    </xf>
    <xf numFmtId="0" fontId="11" fillId="8" borderId="114" xfId="5" applyFont="1" applyFill="1" applyBorder="1" applyAlignment="1" applyProtection="1">
      <alignment horizontal="center" wrapText="1"/>
      <protection locked="0"/>
    </xf>
    <xf numFmtId="0" fontId="11" fillId="8" borderId="114" xfId="5" applyFont="1" applyFill="1" applyBorder="1" applyAlignment="1">
      <alignment horizontal="center" shrinkToFit="1"/>
    </xf>
    <xf numFmtId="0" fontId="11" fillId="8" borderId="115" xfId="5" applyFont="1" applyFill="1" applyBorder="1" applyAlignment="1">
      <alignment horizontal="center" shrinkToFit="1"/>
    </xf>
    <xf numFmtId="0" fontId="11" fillId="8" borderId="5" xfId="5" applyFont="1" applyFill="1" applyBorder="1" applyAlignment="1" applyProtection="1">
      <alignment vertical="center"/>
      <protection locked="0"/>
    </xf>
    <xf numFmtId="0" fontId="11" fillId="8" borderId="4" xfId="5" applyFont="1" applyFill="1" applyBorder="1" applyAlignment="1">
      <alignment horizontal="center" vertical="center" wrapText="1"/>
    </xf>
    <xf numFmtId="0" fontId="11" fillId="8" borderId="5" xfId="5" applyFont="1" applyFill="1" applyBorder="1" applyAlignment="1">
      <alignment horizontal="center" vertical="center" wrapText="1"/>
    </xf>
    <xf numFmtId="0" fontId="11" fillId="8" borderId="15" xfId="5" applyFont="1" applyFill="1" applyBorder="1" applyAlignment="1">
      <alignment horizontal="center" vertical="center" wrapText="1"/>
    </xf>
    <xf numFmtId="0" fontId="11" fillId="8" borderId="39" xfId="5" applyFont="1" applyFill="1" applyBorder="1" applyAlignment="1">
      <alignment horizontal="center" vertical="center"/>
    </xf>
    <xf numFmtId="0" fontId="11" fillId="8" borderId="40" xfId="5" applyFont="1" applyFill="1" applyBorder="1" applyAlignment="1">
      <alignment horizontal="center" vertical="center"/>
    </xf>
    <xf numFmtId="0" fontId="11" fillId="8" borderId="40" xfId="5" applyFont="1" applyFill="1" applyBorder="1" applyAlignment="1" applyProtection="1">
      <alignment horizontal="left" vertical="center" indent="1" shrinkToFit="1"/>
      <protection locked="0"/>
    </xf>
    <xf numFmtId="0" fontId="11" fillId="8" borderId="40" xfId="5" applyFont="1" applyFill="1" applyBorder="1" applyAlignment="1" applyProtection="1">
      <alignment horizontal="left" vertical="center" indent="1"/>
      <protection locked="0"/>
    </xf>
    <xf numFmtId="0" fontId="11" fillId="8" borderId="82" xfId="5" applyFont="1" applyFill="1" applyBorder="1" applyAlignment="1" applyProtection="1">
      <alignment horizontal="left" vertical="center" indent="1"/>
      <protection locked="0"/>
    </xf>
    <xf numFmtId="0" fontId="11" fillId="8" borderId="10" xfId="5" applyFont="1" applyFill="1" applyBorder="1" applyAlignment="1">
      <alignment horizontal="center" vertical="center" wrapText="1"/>
    </xf>
    <xf numFmtId="0" fontId="11" fillId="8" borderId="3" xfId="5" applyFont="1" applyFill="1" applyBorder="1" applyAlignment="1">
      <alignment horizontal="center" vertical="center" wrapText="1"/>
    </xf>
    <xf numFmtId="0" fontId="11" fillId="8" borderId="17" xfId="5" applyFont="1" applyFill="1" applyBorder="1" applyAlignment="1">
      <alignment horizontal="center" vertical="center" wrapText="1"/>
    </xf>
    <xf numFmtId="0" fontId="11" fillId="8" borderId="126" xfId="5" applyFont="1" applyFill="1" applyBorder="1" applyAlignment="1">
      <alignment horizontal="center" vertical="center"/>
    </xf>
    <xf numFmtId="0" fontId="12" fillId="8" borderId="4" xfId="5" applyFont="1" applyFill="1" applyBorder="1" applyAlignment="1">
      <alignment horizontal="center" vertical="center" shrinkToFit="1"/>
    </xf>
    <xf numFmtId="0" fontId="12" fillId="8" borderId="5" xfId="5" applyFont="1" applyFill="1" applyBorder="1" applyAlignment="1">
      <alignment horizontal="center" vertical="center" shrinkToFit="1"/>
    </xf>
    <xf numFmtId="0" fontId="11" fillId="8" borderId="41" xfId="0" applyFont="1" applyFill="1" applyBorder="1" applyAlignment="1" applyProtection="1">
      <alignment horizontal="center" vertical="center"/>
      <protection locked="0"/>
    </xf>
    <xf numFmtId="0" fontId="11" fillId="8" borderId="5" xfId="0" applyFont="1" applyFill="1" applyBorder="1" applyAlignment="1" applyProtection="1">
      <alignment horizontal="center" vertical="center"/>
      <protection locked="0"/>
    </xf>
    <xf numFmtId="0" fontId="11" fillId="8" borderId="15" xfId="0" applyFont="1" applyFill="1" applyBorder="1" applyAlignment="1" applyProtection="1">
      <alignment horizontal="center" vertical="center"/>
      <protection locked="0"/>
    </xf>
    <xf numFmtId="0" fontId="11" fillId="8" borderId="58" xfId="5" applyFont="1" applyFill="1" applyBorder="1" applyAlignment="1">
      <alignment horizontal="center" vertical="center"/>
    </xf>
    <xf numFmtId="0" fontId="11" fillId="8" borderId="38" xfId="5" applyFont="1" applyFill="1" applyBorder="1" applyAlignment="1">
      <alignment horizontal="center" vertical="center"/>
    </xf>
    <xf numFmtId="0" fontId="11" fillId="8" borderId="59" xfId="5" applyFont="1" applyFill="1" applyBorder="1" applyAlignment="1">
      <alignment horizontal="center" vertical="center"/>
    </xf>
    <xf numFmtId="0" fontId="8" fillId="9" borderId="90" xfId="5" applyFont="1" applyFill="1" applyBorder="1" applyAlignment="1" applyProtection="1">
      <alignment horizontal="center" vertical="center"/>
      <protection locked="0"/>
    </xf>
    <xf numFmtId="0" fontId="8" fillId="9" borderId="88" xfId="5" applyFont="1" applyFill="1" applyBorder="1" applyAlignment="1" applyProtection="1">
      <alignment horizontal="center" vertical="center"/>
      <protection locked="0"/>
    </xf>
    <xf numFmtId="0" fontId="8" fillId="9" borderId="91" xfId="5" applyFont="1" applyFill="1" applyBorder="1" applyAlignment="1" applyProtection="1">
      <alignment horizontal="center" vertical="center"/>
      <protection locked="0"/>
    </xf>
    <xf numFmtId="0" fontId="26" fillId="0" borderId="11" xfId="5" applyFont="1" applyBorder="1" applyAlignment="1" applyProtection="1">
      <alignment horizontal="center" vertical="center"/>
      <protection locked="0"/>
    </xf>
    <xf numFmtId="0" fontId="26" fillId="0" borderId="2" xfId="5" applyFont="1" applyBorder="1" applyAlignment="1" applyProtection="1">
      <alignment horizontal="center" vertical="center"/>
      <protection locked="0"/>
    </xf>
    <xf numFmtId="0" fontId="26" fillId="0" borderId="134" xfId="5" applyFont="1" applyBorder="1" applyAlignment="1" applyProtection="1">
      <alignment horizontal="center" vertical="center"/>
      <protection locked="0"/>
    </xf>
    <xf numFmtId="0" fontId="26" fillId="0" borderId="133" xfId="5" applyFont="1" applyBorder="1" applyAlignment="1" applyProtection="1">
      <alignment horizontal="center" vertical="center"/>
      <protection locked="0"/>
    </xf>
    <xf numFmtId="0" fontId="26" fillId="0" borderId="1" xfId="5" applyFont="1" applyBorder="1" applyAlignment="1" applyProtection="1">
      <alignment horizontal="center" vertical="center"/>
      <protection locked="0"/>
    </xf>
    <xf numFmtId="0" fontId="26" fillId="0" borderId="6" xfId="5" applyFont="1" applyBorder="1" applyAlignment="1" applyProtection="1">
      <alignment horizontal="center" vertical="center"/>
      <protection locked="0"/>
    </xf>
  </cellXfs>
  <cellStyles count="6">
    <cellStyle name="Normal - Style1" xfId="1" xr:uid="{00000000-0005-0000-0000-000000000000}"/>
    <cellStyle name="Normal_Co-wide Monthly" xfId="2" xr:uid="{00000000-0005-0000-0000-000001000000}"/>
    <cellStyle name="SPOl" xfId="3" xr:uid="{00000000-0005-0000-0000-000002000000}"/>
    <cellStyle name="ハイパーリンク" xfId="4" builtinId="8" customBuiltin="1"/>
    <cellStyle name="標準" xfId="0" builtinId="0"/>
    <cellStyle name="標準_Book1" xfId="5" xr:uid="{00000000-0005-0000-0000-000005000000}"/>
  </cellStyles>
  <dxfs count="42">
    <dxf>
      <fill>
        <patternFill patternType="solid">
          <bgColor rgb="FFDA9694"/>
        </patternFill>
      </fill>
    </dxf>
    <dxf>
      <fill>
        <patternFill patternType="solid">
          <bgColor rgb="FFCCFFFF"/>
        </patternFill>
      </fill>
    </dxf>
    <dxf>
      <fill>
        <patternFill patternType="none">
          <fgColor indexed="64"/>
          <bgColor auto="1"/>
        </patternFill>
      </fill>
    </dxf>
    <dxf>
      <fill>
        <patternFill>
          <bgColor rgb="FFDA9694"/>
        </patternFill>
      </fill>
    </dxf>
    <dxf>
      <fill>
        <patternFill>
          <bgColor theme="0" tint="-0.34998626667073579"/>
        </patternFill>
      </fill>
    </dxf>
    <dxf>
      <font>
        <condense val="0"/>
        <extend val="0"/>
        <color indexed="10"/>
      </font>
    </dxf>
    <dxf>
      <font>
        <condense val="0"/>
        <extend val="0"/>
        <color indexed="10"/>
      </font>
    </dxf>
    <dxf>
      <fill>
        <patternFill>
          <bgColor theme="0" tint="-0.34998626667073579"/>
        </patternFill>
      </fill>
    </dxf>
    <dxf>
      <fill>
        <patternFill patternType="solid">
          <bgColor theme="0"/>
        </patternFill>
      </fill>
    </dxf>
    <dxf>
      <font>
        <b/>
        <i val="0"/>
        <color theme="0"/>
      </font>
      <fill>
        <patternFill>
          <bgColor rgb="FFFF0000"/>
        </patternFill>
      </fill>
    </dxf>
    <dxf>
      <font>
        <color theme="0"/>
      </font>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patternType="solid">
          <bgColor theme="5" tint="0.39988402966399123"/>
        </patternFill>
      </fill>
    </dxf>
    <dxf>
      <fill>
        <patternFill patternType="solid">
          <fgColor indexed="64"/>
          <bgColor auto="1"/>
        </patternFill>
      </fill>
    </dxf>
    <dxf>
      <fill>
        <patternFill>
          <bgColor rgb="FFDA9694"/>
        </patternFill>
      </fill>
    </dxf>
    <dxf>
      <fill>
        <patternFill>
          <bgColor rgb="FFDA9694"/>
        </patternFill>
      </fill>
    </dxf>
    <dxf>
      <fill>
        <patternFill>
          <bgColor rgb="FFDA9694"/>
        </patternFill>
      </fill>
    </dxf>
    <dxf>
      <fill>
        <patternFill patternType="none">
          <fgColor indexed="64"/>
          <bgColor auto="1"/>
        </patternFill>
      </fill>
    </dxf>
    <dxf>
      <fill>
        <patternFill patternType="solid">
          <bgColor rgb="FFCCFFFF"/>
        </patternFill>
      </fill>
    </dxf>
    <dxf>
      <fill>
        <patternFill patternType="solid">
          <bgColor rgb="FFCCFFFF"/>
        </patternFill>
      </fill>
    </dxf>
    <dxf>
      <fill>
        <patternFill>
          <bgColor theme="0" tint="-0.34998626667073579"/>
        </patternFill>
      </fill>
    </dxf>
    <dxf>
      <fill>
        <patternFill patternType="solid">
          <bgColor rgb="FFDA9694"/>
        </patternFill>
      </fill>
    </dxf>
    <dxf>
      <fill>
        <patternFill patternType="solid">
          <bgColor rgb="FFCCFFFF"/>
        </patternFill>
      </fill>
    </dxf>
    <dxf>
      <fill>
        <patternFill>
          <bgColor rgb="FFDA9694"/>
        </patternFill>
      </fill>
    </dxf>
    <dxf>
      <fill>
        <patternFill>
          <bgColor theme="0" tint="-0.34998626667073579"/>
        </patternFill>
      </fill>
    </dxf>
    <dxf>
      <font>
        <condense val="0"/>
        <extend val="0"/>
        <color indexed="10"/>
      </font>
    </dxf>
    <dxf>
      <font>
        <condense val="0"/>
        <extend val="0"/>
        <color indexed="10"/>
      </font>
    </dxf>
    <dxf>
      <fill>
        <patternFill>
          <bgColor theme="0" tint="-0.34998626667073579"/>
        </patternFill>
      </fill>
    </dxf>
    <dxf>
      <fill>
        <patternFill patternType="solid">
          <bgColor theme="0"/>
        </patternFill>
      </fill>
    </dxf>
    <dxf>
      <font>
        <b/>
        <i val="0"/>
        <color theme="0"/>
      </font>
      <fill>
        <patternFill>
          <bgColor rgb="FFFF0000"/>
        </patternFill>
      </fill>
    </dxf>
    <dxf>
      <font>
        <color theme="0"/>
      </font>
    </dxf>
    <dxf>
      <fill>
        <patternFill>
          <bgColor theme="5" tint="0.39994506668294322"/>
        </patternFill>
      </fill>
    </dxf>
    <dxf>
      <fill>
        <patternFill>
          <bgColor theme="5" tint="0.39994506668294322"/>
        </patternFill>
      </fill>
    </dxf>
    <dxf>
      <fill>
        <patternFill patternType="solid">
          <bgColor theme="5" tint="0.39988402966399123"/>
        </patternFill>
      </fill>
    </dxf>
    <dxf>
      <fill>
        <patternFill patternType="solid">
          <fgColor indexed="64"/>
          <bgColor auto="1"/>
        </patternFill>
      </fill>
    </dxf>
    <dxf>
      <fill>
        <patternFill>
          <bgColor rgb="FFDA9694"/>
        </patternFill>
      </fill>
    </dxf>
    <dxf>
      <fill>
        <patternFill>
          <bgColor rgb="FFDA9694"/>
        </patternFill>
      </fill>
    </dxf>
    <dxf>
      <fill>
        <patternFill patternType="none">
          <fgColor indexed="64"/>
          <bgColor auto="1"/>
        </patternFill>
      </fill>
    </dxf>
    <dxf>
      <fill>
        <patternFill patternType="solid">
          <bgColor rgb="FFCCFFFF"/>
        </patternFill>
      </fill>
    </dxf>
  </dxfs>
  <tableStyles count="0" defaultTableStyle="TableStyleMedium2" defaultPivotStyle="PivotStyleLight16"/>
  <colors>
    <mruColors>
      <color rgb="FFCCFFFF"/>
      <color rgb="FFDA9694"/>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30480</xdr:colOff>
          <xdr:row>33</xdr:row>
          <xdr:rowOff>137160</xdr:rowOff>
        </xdr:from>
        <xdr:to>
          <xdr:col>24</xdr:col>
          <xdr:colOff>83820</xdr:colOff>
          <xdr:row>34</xdr:row>
          <xdr:rowOff>297180</xdr:rowOff>
        </xdr:to>
        <xdr:sp macro="" textlink="">
          <xdr:nvSpPr>
            <xdr:cNvPr id="2170" name="逆引きDNS" hidden="1">
              <a:extLst>
                <a:ext uri="{63B3BB69-23CF-44E3-9099-C40C66FF867C}">
                  <a14:compatExt spid="_x0000_s2170"/>
                </a:ext>
                <a:ext uri="{FF2B5EF4-FFF2-40B4-BE49-F238E27FC236}">
                  <a16:creationId xmlns:a16="http://schemas.microsoft.com/office/drawing/2014/main" id="{00000000-0008-0000-0000-00007A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逆引きDNS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xdr:colOff>
          <xdr:row>32</xdr:row>
          <xdr:rowOff>7620</xdr:rowOff>
        </xdr:from>
        <xdr:to>
          <xdr:col>23</xdr:col>
          <xdr:colOff>106680</xdr:colOff>
          <xdr:row>32</xdr:row>
          <xdr:rowOff>312420</xdr:rowOff>
        </xdr:to>
        <xdr:sp macro="" textlink="">
          <xdr:nvSpPr>
            <xdr:cNvPr id="2167" name="長期継続割引" hidden="1">
              <a:extLst>
                <a:ext uri="{63B3BB69-23CF-44E3-9099-C40C66FF867C}">
                  <a14:compatExt spid="_x0000_s2167"/>
                </a:ext>
                <a:ext uri="{FF2B5EF4-FFF2-40B4-BE49-F238E27FC236}">
                  <a16:creationId xmlns:a16="http://schemas.microsoft.com/office/drawing/2014/main" id="{00000000-0008-0000-0000-000077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長期継続割引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30</xdr:row>
          <xdr:rowOff>45720</xdr:rowOff>
        </xdr:from>
        <xdr:to>
          <xdr:col>20</xdr:col>
          <xdr:colOff>0</xdr:colOff>
          <xdr:row>31</xdr:row>
          <xdr:rowOff>76200</xdr:rowOff>
        </xdr:to>
        <xdr:sp macro="" textlink="">
          <xdr:nvSpPr>
            <xdr:cNvPr id="2164" name="IPv6トネリング" hidden="1">
              <a:extLst>
                <a:ext uri="{63B3BB69-23CF-44E3-9099-C40C66FF867C}">
                  <a14:compatExt spid="_x0000_s2164"/>
                </a:ext>
                <a:ext uri="{FF2B5EF4-FFF2-40B4-BE49-F238E27FC236}">
                  <a16:creationId xmlns:a16="http://schemas.microsoft.com/office/drawing/2014/main" id="{00000000-0008-0000-0000-000074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Ipv6トネリング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xdr:colOff>
          <xdr:row>27</xdr:row>
          <xdr:rowOff>99060</xdr:rowOff>
        </xdr:from>
        <xdr:to>
          <xdr:col>20</xdr:col>
          <xdr:colOff>99060</xdr:colOff>
          <xdr:row>29</xdr:row>
          <xdr:rowOff>152400</xdr:rowOff>
        </xdr:to>
        <xdr:sp macro="" textlink="">
          <xdr:nvSpPr>
            <xdr:cNvPr id="2172" name="HGWの有無" descr="HGQの有無" hidden="1">
              <a:extLst>
                <a:ext uri="{63B3BB69-23CF-44E3-9099-C40C66FF867C}">
                  <a14:compatExt spid="_x0000_s2172"/>
                </a:ext>
                <a:ext uri="{FF2B5EF4-FFF2-40B4-BE49-F238E27FC236}">
                  <a16:creationId xmlns:a16="http://schemas.microsoft.com/office/drawing/2014/main" id="{00000000-0008-0000-0000-00007C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HGWの有無</a:t>
              </a:r>
            </a:p>
          </xdr:txBody>
        </xdr:sp>
        <xdr:clientData/>
      </xdr:twoCellAnchor>
    </mc:Choice>
    <mc:Fallback/>
  </mc:AlternateContent>
  <xdr:twoCellAnchor>
    <xdr:from>
      <xdr:col>44</xdr:col>
      <xdr:colOff>28575</xdr:colOff>
      <xdr:row>8</xdr:row>
      <xdr:rowOff>28575</xdr:rowOff>
    </xdr:from>
    <xdr:to>
      <xdr:col>45</xdr:col>
      <xdr:colOff>114300</xdr:colOff>
      <xdr:row>8</xdr:row>
      <xdr:rowOff>276225</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6398895" y="2085975"/>
          <a:ext cx="230505" cy="247650"/>
          <a:chOff x="6972300" y="1933575"/>
          <a:chExt cx="247650" cy="247650"/>
        </a:xfrm>
      </xdr:grpSpPr>
      <xdr:sp macro="" textlink="">
        <xdr:nvSpPr>
          <xdr:cNvPr id="2526" name="Oval 45">
            <a:extLst>
              <a:ext uri="{FF2B5EF4-FFF2-40B4-BE49-F238E27FC236}">
                <a16:creationId xmlns:a16="http://schemas.microsoft.com/office/drawing/2014/main" id="{00000000-0008-0000-0000-0000DE090000}"/>
              </a:ext>
            </a:extLst>
          </xdr:cNvPr>
          <xdr:cNvSpPr>
            <a:spLocks noChangeArrowheads="1"/>
          </xdr:cNvSpPr>
        </xdr:nvSpPr>
        <xdr:spPr bwMode="auto">
          <a:xfrm>
            <a:off x="6972300" y="1933575"/>
            <a:ext cx="247650" cy="247650"/>
          </a:xfrm>
          <a:prstGeom prst="ellips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sp macro="" textlink="">
        <xdr:nvSpPr>
          <xdr:cNvPr id="2102" name="Text Box 54">
            <a:extLst>
              <a:ext uri="{FF2B5EF4-FFF2-40B4-BE49-F238E27FC236}">
                <a16:creationId xmlns:a16="http://schemas.microsoft.com/office/drawing/2014/main" id="{00000000-0008-0000-0000-000036080000}"/>
              </a:ext>
            </a:extLst>
          </xdr:cNvPr>
          <xdr:cNvSpPr txBox="1">
            <a:spLocks noChangeArrowheads="1"/>
          </xdr:cNvSpPr>
        </xdr:nvSpPr>
        <xdr:spPr bwMode="auto">
          <a:xfrm>
            <a:off x="7010400" y="1956955"/>
            <a:ext cx="180975" cy="19569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100" b="0" i="0" u="none" strike="noStrike" baseline="0">
                <a:solidFill>
                  <a:srgbClr val="000000"/>
                </a:solidFill>
                <a:latin typeface="ＭＳ Ｐゴシック"/>
                <a:ea typeface="ＭＳ Ｐゴシック"/>
              </a:rPr>
              <a:t>印</a:t>
            </a:r>
          </a:p>
        </xdr:txBody>
      </xdr:sp>
    </xdr:grpSp>
    <xdr:clientData/>
  </xdr:twoCellAnchor>
  <xdr:twoCellAnchor>
    <xdr:from>
      <xdr:col>0</xdr:col>
      <xdr:colOff>33544</xdr:colOff>
      <xdr:row>58</xdr:row>
      <xdr:rowOff>40173</xdr:rowOff>
    </xdr:from>
    <xdr:to>
      <xdr:col>18</xdr:col>
      <xdr:colOff>19049</xdr:colOff>
      <xdr:row>59</xdr:row>
      <xdr:rowOff>38101</xdr:rowOff>
    </xdr:to>
    <xdr:sp macro="" textlink="">
      <xdr:nvSpPr>
        <xdr:cNvPr id="23" name="角丸四角形 22">
          <a:extLst>
            <a:ext uri="{FF2B5EF4-FFF2-40B4-BE49-F238E27FC236}">
              <a16:creationId xmlns:a16="http://schemas.microsoft.com/office/drawing/2014/main" id="{00000000-0008-0000-0000-000017000000}"/>
            </a:ext>
          </a:extLst>
        </xdr:cNvPr>
        <xdr:cNvSpPr/>
      </xdr:nvSpPr>
      <xdr:spPr bwMode="auto">
        <a:xfrm>
          <a:off x="33544" y="11660673"/>
          <a:ext cx="2900155" cy="169378"/>
        </a:xfrm>
        <a:prstGeom prst="roundRect">
          <a:avLst/>
        </a:prstGeom>
        <a:ln>
          <a:headEnd type="none" w="med" len="med"/>
          <a:tailEnd type="none" w="med" len="med"/>
        </a:ln>
      </xdr:spPr>
      <xdr:style>
        <a:lnRef idx="1">
          <a:schemeClr val="accent6"/>
        </a:lnRef>
        <a:fillRef idx="2">
          <a:schemeClr val="accent6"/>
        </a:fillRef>
        <a:effectRef idx="1">
          <a:schemeClr val="accent6"/>
        </a:effectRef>
        <a:fontRef idx="minor">
          <a:schemeClr val="dk1"/>
        </a:fontRef>
      </xdr:style>
      <xdr:txBody>
        <a:bodyPr vertOverflow="clip" horzOverflow="clip" wrap="square" lIns="18288" tIns="0" rIns="0" bIns="0" rtlCol="0" anchor="ctr" upright="1"/>
        <a:lstStyle/>
        <a:p>
          <a:pPr algn="ctr"/>
          <a:r>
            <a:rPr kumimoji="1" lang="ja-JP" altLang="en-US" sz="900">
              <a:latin typeface="Meiryo UI" panose="020B0604030504040204" pitchFamily="50" charset="-128"/>
              <a:ea typeface="Meiryo UI" panose="020B0604030504040204" pitchFamily="50" charset="-128"/>
              <a:cs typeface="Meiryo UI" panose="020B0604030504040204" pitchFamily="50" charset="-128"/>
            </a:rPr>
            <a:t>自動処理をする為、</a:t>
          </a:r>
          <a:r>
            <a:rPr kumimoji="1" lang="en-US" altLang="ja-JP" sz="900">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900">
              <a:latin typeface="Meiryo UI" panose="020B0604030504040204" pitchFamily="50" charset="-128"/>
              <a:ea typeface="Meiryo UI" panose="020B0604030504040204" pitchFamily="50" charset="-128"/>
              <a:cs typeface="Meiryo UI" panose="020B0604030504040204" pitchFamily="50" charset="-128"/>
            </a:rPr>
            <a:t>ファイル</a:t>
          </a:r>
          <a:r>
            <a:rPr kumimoji="1" lang="en-US" altLang="ja-JP" sz="900">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900">
              <a:latin typeface="Meiryo UI" panose="020B0604030504040204" pitchFamily="50" charset="-128"/>
              <a:ea typeface="Meiryo UI" panose="020B0604030504040204" pitchFamily="50" charset="-128"/>
              <a:cs typeface="Meiryo UI" panose="020B0604030504040204" pitchFamily="50" charset="-128"/>
            </a:rPr>
            <a:t>シートでご記入ください</a:t>
          </a:r>
        </a:p>
      </xdr:txBody>
    </xdr:sp>
    <xdr:clientData fPrintsWithSheet="0"/>
  </xdr:twoCellAnchor>
  <mc:AlternateContent xmlns:mc="http://schemas.openxmlformats.org/markup-compatibility/2006">
    <mc:Choice xmlns:a14="http://schemas.microsoft.com/office/drawing/2010/main" Requires="a14">
      <xdr:twoCellAnchor editAs="oneCell">
        <xdr:from>
          <xdr:col>8</xdr:col>
          <xdr:colOff>38100</xdr:colOff>
          <xdr:row>29</xdr:row>
          <xdr:rowOff>106680</xdr:rowOff>
        </xdr:from>
        <xdr:to>
          <xdr:col>23</xdr:col>
          <xdr:colOff>83820</xdr:colOff>
          <xdr:row>31</xdr:row>
          <xdr:rowOff>83820</xdr:rowOff>
        </xdr:to>
        <xdr:sp macro="" textlink="">
          <xdr:nvSpPr>
            <xdr:cNvPr id="2180" name="HGW" hidden="1">
              <a:extLst>
                <a:ext uri="{63B3BB69-23CF-44E3-9099-C40C66FF867C}">
                  <a14:compatExt spid="_x0000_s2180"/>
                </a:ext>
                <a:ext uri="{FF2B5EF4-FFF2-40B4-BE49-F238E27FC236}">
                  <a16:creationId xmlns:a16="http://schemas.microsoft.com/office/drawing/2014/main" id="{00000000-0008-0000-0000-000084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262</a:t>
              </a:r>
            </a:p>
          </xdr:txBody>
        </xdr:sp>
        <xdr:clientData/>
      </xdr:twoCellAnchor>
    </mc:Choice>
    <mc:Fallback/>
  </mc:AlternateContent>
  <xdr:twoCellAnchor editAs="oneCell">
    <xdr:from>
      <xdr:col>0</xdr:col>
      <xdr:colOff>57150</xdr:colOff>
      <xdr:row>0</xdr:row>
      <xdr:rowOff>47625</xdr:rowOff>
    </xdr:from>
    <xdr:to>
      <xdr:col>6</xdr:col>
      <xdr:colOff>17145</xdr:colOff>
      <xdr:row>1</xdr:row>
      <xdr:rowOff>15964</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47625"/>
          <a:ext cx="942975" cy="305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30480</xdr:colOff>
          <xdr:row>33</xdr:row>
          <xdr:rowOff>137160</xdr:rowOff>
        </xdr:from>
        <xdr:to>
          <xdr:col>24</xdr:col>
          <xdr:colOff>83820</xdr:colOff>
          <xdr:row>34</xdr:row>
          <xdr:rowOff>297180</xdr:rowOff>
        </xdr:to>
        <xdr:sp macro="" textlink="">
          <xdr:nvSpPr>
            <xdr:cNvPr id="16385" name="逆引きDNS" hidden="1">
              <a:extLst>
                <a:ext uri="{63B3BB69-23CF-44E3-9099-C40C66FF867C}">
                  <a14:compatExt spid="_x0000_s16385"/>
                </a:ext>
                <a:ext uri="{FF2B5EF4-FFF2-40B4-BE49-F238E27FC236}">
                  <a16:creationId xmlns:a16="http://schemas.microsoft.com/office/drawing/2014/main" id="{00000000-0008-0000-0100-000001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逆引きDNS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xdr:colOff>
          <xdr:row>32</xdr:row>
          <xdr:rowOff>7620</xdr:rowOff>
        </xdr:from>
        <xdr:to>
          <xdr:col>23</xdr:col>
          <xdr:colOff>106680</xdr:colOff>
          <xdr:row>32</xdr:row>
          <xdr:rowOff>312420</xdr:rowOff>
        </xdr:to>
        <xdr:sp macro="" textlink="">
          <xdr:nvSpPr>
            <xdr:cNvPr id="16386" name="長期継続割引" hidden="1">
              <a:extLst>
                <a:ext uri="{63B3BB69-23CF-44E3-9099-C40C66FF867C}">
                  <a14:compatExt spid="_x0000_s16386"/>
                </a:ext>
                <a:ext uri="{FF2B5EF4-FFF2-40B4-BE49-F238E27FC236}">
                  <a16:creationId xmlns:a16="http://schemas.microsoft.com/office/drawing/2014/main" id="{00000000-0008-0000-0100-000002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長期継続割引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30</xdr:row>
          <xdr:rowOff>45720</xdr:rowOff>
        </xdr:from>
        <xdr:to>
          <xdr:col>20</xdr:col>
          <xdr:colOff>0</xdr:colOff>
          <xdr:row>31</xdr:row>
          <xdr:rowOff>76200</xdr:rowOff>
        </xdr:to>
        <xdr:sp macro="" textlink="">
          <xdr:nvSpPr>
            <xdr:cNvPr id="16387" name="IPv6トネリング" hidden="1">
              <a:extLst>
                <a:ext uri="{63B3BB69-23CF-44E3-9099-C40C66FF867C}">
                  <a14:compatExt spid="_x0000_s16387"/>
                </a:ext>
                <a:ext uri="{FF2B5EF4-FFF2-40B4-BE49-F238E27FC236}">
                  <a16:creationId xmlns:a16="http://schemas.microsoft.com/office/drawing/2014/main" id="{00000000-0008-0000-0100-000003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Ipv6トネリング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xdr:colOff>
          <xdr:row>27</xdr:row>
          <xdr:rowOff>99060</xdr:rowOff>
        </xdr:from>
        <xdr:to>
          <xdr:col>20</xdr:col>
          <xdr:colOff>99060</xdr:colOff>
          <xdr:row>29</xdr:row>
          <xdr:rowOff>152400</xdr:rowOff>
        </xdr:to>
        <xdr:sp macro="" textlink="">
          <xdr:nvSpPr>
            <xdr:cNvPr id="16388" name="HGWの有無" descr="HGQの有無" hidden="1">
              <a:extLst>
                <a:ext uri="{63B3BB69-23CF-44E3-9099-C40C66FF867C}">
                  <a14:compatExt spid="_x0000_s16388"/>
                </a:ext>
                <a:ext uri="{FF2B5EF4-FFF2-40B4-BE49-F238E27FC236}">
                  <a16:creationId xmlns:a16="http://schemas.microsoft.com/office/drawing/2014/main" id="{00000000-0008-0000-0100-000004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HGWの有無</a:t>
              </a:r>
            </a:p>
          </xdr:txBody>
        </xdr:sp>
        <xdr:clientData/>
      </xdr:twoCellAnchor>
    </mc:Choice>
    <mc:Fallback/>
  </mc:AlternateContent>
  <xdr:twoCellAnchor>
    <xdr:from>
      <xdr:col>44</xdr:col>
      <xdr:colOff>28575</xdr:colOff>
      <xdr:row>8</xdr:row>
      <xdr:rowOff>28575</xdr:rowOff>
    </xdr:from>
    <xdr:to>
      <xdr:col>45</xdr:col>
      <xdr:colOff>114300</xdr:colOff>
      <xdr:row>8</xdr:row>
      <xdr:rowOff>276225</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6398895" y="2085975"/>
          <a:ext cx="230505" cy="247650"/>
          <a:chOff x="6972300" y="1933575"/>
          <a:chExt cx="247650" cy="247650"/>
        </a:xfrm>
      </xdr:grpSpPr>
      <xdr:sp macro="" textlink="">
        <xdr:nvSpPr>
          <xdr:cNvPr id="7" name="Oval 45">
            <a:extLst>
              <a:ext uri="{FF2B5EF4-FFF2-40B4-BE49-F238E27FC236}">
                <a16:creationId xmlns:a16="http://schemas.microsoft.com/office/drawing/2014/main" id="{00000000-0008-0000-0100-000007000000}"/>
              </a:ext>
            </a:extLst>
          </xdr:cNvPr>
          <xdr:cNvSpPr>
            <a:spLocks noChangeArrowheads="1"/>
          </xdr:cNvSpPr>
        </xdr:nvSpPr>
        <xdr:spPr bwMode="auto">
          <a:xfrm>
            <a:off x="6972300" y="1933575"/>
            <a:ext cx="247650" cy="247650"/>
          </a:xfrm>
          <a:prstGeom prst="ellips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sp macro="" textlink="">
        <xdr:nvSpPr>
          <xdr:cNvPr id="8" name="Text Box 54">
            <a:extLst>
              <a:ext uri="{FF2B5EF4-FFF2-40B4-BE49-F238E27FC236}">
                <a16:creationId xmlns:a16="http://schemas.microsoft.com/office/drawing/2014/main" id="{00000000-0008-0000-0100-000008000000}"/>
              </a:ext>
            </a:extLst>
          </xdr:cNvPr>
          <xdr:cNvSpPr txBox="1">
            <a:spLocks noChangeArrowheads="1"/>
          </xdr:cNvSpPr>
        </xdr:nvSpPr>
        <xdr:spPr bwMode="auto">
          <a:xfrm>
            <a:off x="7010400" y="1956955"/>
            <a:ext cx="180975" cy="19569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100" b="0" i="0" u="none" strike="noStrike" baseline="0">
                <a:solidFill>
                  <a:srgbClr val="000000"/>
                </a:solidFill>
                <a:latin typeface="ＭＳ Ｐゴシック"/>
                <a:ea typeface="ＭＳ Ｐゴシック"/>
              </a:rPr>
              <a:t>印</a:t>
            </a:r>
          </a:p>
        </xdr:txBody>
      </xdr:sp>
    </xdr:grpSp>
    <xdr:clientData/>
  </xdr:twoCellAnchor>
  <xdr:twoCellAnchor>
    <xdr:from>
      <xdr:col>0</xdr:col>
      <xdr:colOff>33544</xdr:colOff>
      <xdr:row>58</xdr:row>
      <xdr:rowOff>40173</xdr:rowOff>
    </xdr:from>
    <xdr:to>
      <xdr:col>18</xdr:col>
      <xdr:colOff>19049</xdr:colOff>
      <xdr:row>59</xdr:row>
      <xdr:rowOff>38101</xdr:rowOff>
    </xdr:to>
    <xdr:sp macro="" textlink="">
      <xdr:nvSpPr>
        <xdr:cNvPr id="9" name="角丸四角形 8">
          <a:extLst>
            <a:ext uri="{FF2B5EF4-FFF2-40B4-BE49-F238E27FC236}">
              <a16:creationId xmlns:a16="http://schemas.microsoft.com/office/drawing/2014/main" id="{00000000-0008-0000-0100-000009000000}"/>
            </a:ext>
          </a:extLst>
        </xdr:cNvPr>
        <xdr:cNvSpPr/>
      </xdr:nvSpPr>
      <xdr:spPr bwMode="auto">
        <a:xfrm>
          <a:off x="33544" y="12765573"/>
          <a:ext cx="2900155" cy="169378"/>
        </a:xfrm>
        <a:prstGeom prst="roundRect">
          <a:avLst/>
        </a:prstGeom>
        <a:ln>
          <a:headEnd type="none" w="med" len="med"/>
          <a:tailEnd type="none" w="med" len="med"/>
        </a:ln>
      </xdr:spPr>
      <xdr:style>
        <a:lnRef idx="1">
          <a:schemeClr val="accent6"/>
        </a:lnRef>
        <a:fillRef idx="2">
          <a:schemeClr val="accent6"/>
        </a:fillRef>
        <a:effectRef idx="1">
          <a:schemeClr val="accent6"/>
        </a:effectRef>
        <a:fontRef idx="minor">
          <a:schemeClr val="dk1"/>
        </a:fontRef>
      </xdr:style>
      <xdr:txBody>
        <a:bodyPr vertOverflow="clip" horzOverflow="clip" wrap="square" lIns="18288" tIns="0" rIns="0" bIns="0" rtlCol="0" anchor="ctr" upright="1"/>
        <a:lstStyle/>
        <a:p>
          <a:pPr algn="ctr"/>
          <a:r>
            <a:rPr kumimoji="1" lang="ja-JP" altLang="en-US" sz="900">
              <a:latin typeface="Meiryo UI" panose="020B0604030504040204" pitchFamily="50" charset="-128"/>
              <a:ea typeface="Meiryo UI" panose="020B0604030504040204" pitchFamily="50" charset="-128"/>
              <a:cs typeface="Meiryo UI" panose="020B0604030504040204" pitchFamily="50" charset="-128"/>
            </a:rPr>
            <a:t>自動処理をする為、</a:t>
          </a:r>
          <a:r>
            <a:rPr kumimoji="1" lang="en-US" altLang="ja-JP" sz="900">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900">
              <a:latin typeface="Meiryo UI" panose="020B0604030504040204" pitchFamily="50" charset="-128"/>
              <a:ea typeface="Meiryo UI" panose="020B0604030504040204" pitchFamily="50" charset="-128"/>
              <a:cs typeface="Meiryo UI" panose="020B0604030504040204" pitchFamily="50" charset="-128"/>
            </a:rPr>
            <a:t>ファイル</a:t>
          </a:r>
          <a:r>
            <a:rPr kumimoji="1" lang="en-US" altLang="ja-JP" sz="900">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900">
              <a:latin typeface="Meiryo UI" panose="020B0604030504040204" pitchFamily="50" charset="-128"/>
              <a:ea typeface="Meiryo UI" panose="020B0604030504040204" pitchFamily="50" charset="-128"/>
              <a:cs typeface="Meiryo UI" panose="020B0604030504040204" pitchFamily="50" charset="-128"/>
            </a:rPr>
            <a:t>シートでご記入ください</a:t>
          </a:r>
        </a:p>
      </xdr:txBody>
    </xdr:sp>
    <xdr:clientData fPrintsWithSheet="0"/>
  </xdr:twoCellAnchor>
  <mc:AlternateContent xmlns:mc="http://schemas.openxmlformats.org/markup-compatibility/2006">
    <mc:Choice xmlns:a14="http://schemas.microsoft.com/office/drawing/2010/main" Requires="a14">
      <xdr:twoCellAnchor editAs="oneCell">
        <xdr:from>
          <xdr:col>8</xdr:col>
          <xdr:colOff>38100</xdr:colOff>
          <xdr:row>29</xdr:row>
          <xdr:rowOff>106680</xdr:rowOff>
        </xdr:from>
        <xdr:to>
          <xdr:col>23</xdr:col>
          <xdr:colOff>83820</xdr:colOff>
          <xdr:row>31</xdr:row>
          <xdr:rowOff>83820</xdr:rowOff>
        </xdr:to>
        <xdr:sp macro="" textlink="">
          <xdr:nvSpPr>
            <xdr:cNvPr id="16389" name="HGW" hidden="1">
              <a:extLst>
                <a:ext uri="{63B3BB69-23CF-44E3-9099-C40C66FF867C}">
                  <a14:compatExt spid="_x0000_s16389"/>
                </a:ext>
                <a:ext uri="{FF2B5EF4-FFF2-40B4-BE49-F238E27FC236}">
                  <a16:creationId xmlns:a16="http://schemas.microsoft.com/office/drawing/2014/main" id="{00000000-0008-0000-0100-000005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262</a:t>
              </a:r>
            </a:p>
          </xdr:txBody>
        </xdr:sp>
        <xdr:clientData/>
      </xdr:twoCellAnchor>
    </mc:Choice>
    <mc:Fallback/>
  </mc:AlternateContent>
  <xdr:twoCellAnchor editAs="oneCell">
    <xdr:from>
      <xdr:col>0</xdr:col>
      <xdr:colOff>57150</xdr:colOff>
      <xdr:row>0</xdr:row>
      <xdr:rowOff>47625</xdr:rowOff>
    </xdr:from>
    <xdr:to>
      <xdr:col>6</xdr:col>
      <xdr:colOff>28575</xdr:colOff>
      <xdr:row>1</xdr:row>
      <xdr:rowOff>10249</xdr:rowOff>
    </xdr:to>
    <xdr:pic>
      <xdr:nvPicPr>
        <xdr:cNvPr id="11" name="図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47625"/>
          <a:ext cx="942975" cy="305524"/>
        </a:xfrm>
        <a:prstGeom prst="rect">
          <a:avLst/>
        </a:prstGeom>
      </xdr:spPr>
    </xdr:pic>
    <xdr:clientData/>
  </xdr:twoCellAnchor>
  <xdr:twoCellAnchor>
    <xdr:from>
      <xdr:col>53</xdr:col>
      <xdr:colOff>0</xdr:colOff>
      <xdr:row>1</xdr:row>
      <xdr:rowOff>152399</xdr:rowOff>
    </xdr:from>
    <xdr:to>
      <xdr:col>92</xdr:col>
      <xdr:colOff>95250</xdr:colOff>
      <xdr:row>19</xdr:row>
      <xdr:rowOff>142874</xdr:rowOff>
    </xdr:to>
    <xdr:sp macro="" textlink="">
      <xdr:nvSpPr>
        <xdr:cNvPr id="12" name="Text Box 30">
          <a:extLst>
            <a:ext uri="{FF2B5EF4-FFF2-40B4-BE49-F238E27FC236}">
              <a16:creationId xmlns:a16="http://schemas.microsoft.com/office/drawing/2014/main" id="{00000000-0008-0000-0100-00000C000000}"/>
            </a:ext>
          </a:extLst>
        </xdr:cNvPr>
        <xdr:cNvSpPr txBox="1">
          <a:spLocks noChangeArrowheads="1"/>
        </xdr:cNvSpPr>
      </xdr:nvSpPr>
      <xdr:spPr bwMode="auto">
        <a:xfrm>
          <a:off x="7915275" y="495299"/>
          <a:ext cx="6581775" cy="378142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・お申込年月日：お客様が捺印された日付をご記入下さい。</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・開通希望日： 開通を希望される年月日をご記入下さい。</a:t>
          </a:r>
          <a:endPar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・異動区分：プルダウンから選択して下さい。</a:t>
          </a:r>
          <a:endPar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「解約⇒新規（</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IP</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転用・引継ぎ有り）」を選択し転用の場合は、転用元回線番号、予約番号もご記入下さい。</a:t>
          </a:r>
          <a:endPar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・ご契約者：ご契約者名を正確にご記入下さい。</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法人の場合</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登記上の名称をご記入の上、代表者印（丸印）をご捺印下さい。</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個人の場合</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住民票の氏名（本名）をご記入の上、ご契約者の印をご捺印下さい。</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・ご担当者：上記「ご契約者」の実際のご担当者の部署・氏名・ＴＥＬを正確にご記入下さい。</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・ご請求先：ご請求先を正確にご記入下さい。ご契約者と同一の場合は□上記「ご契約者」と同じ</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欄にチェックして下さい。</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・技術担当者／緊急時ご連絡先：技術担当の方もしくは緊急時のご連絡先の会社名・部署・担当</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者名・ＴＥＬ（事務所）・ＦＡＸ（事務所）・ＴＥＬ（携帯）・ｅ－ｍａｉｌアドレスを正確にご記入下さい。</a:t>
          </a:r>
        </a:p>
        <a:p>
          <a:pPr algn="l" rtl="0">
            <a:defRPr sz="1000"/>
          </a:pPr>
          <a:endPar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53</xdr:col>
      <xdr:colOff>0</xdr:colOff>
      <xdr:row>21</xdr:row>
      <xdr:rowOff>19050</xdr:rowOff>
    </xdr:from>
    <xdr:to>
      <xdr:col>92</xdr:col>
      <xdr:colOff>104775</xdr:colOff>
      <xdr:row>33</xdr:row>
      <xdr:rowOff>9525</xdr:rowOff>
    </xdr:to>
    <xdr:sp macro="" textlink="">
      <xdr:nvSpPr>
        <xdr:cNvPr id="13" name="Text Box 31">
          <a:extLst>
            <a:ext uri="{FF2B5EF4-FFF2-40B4-BE49-F238E27FC236}">
              <a16:creationId xmlns:a16="http://schemas.microsoft.com/office/drawing/2014/main" id="{00000000-0008-0000-0100-00000D000000}"/>
            </a:ext>
          </a:extLst>
        </xdr:cNvPr>
        <xdr:cNvSpPr txBox="1">
          <a:spLocks noChangeArrowheads="1"/>
        </xdr:cNvSpPr>
      </xdr:nvSpPr>
      <xdr:spPr bwMode="auto">
        <a:xfrm>
          <a:off x="7915275" y="4467225"/>
          <a:ext cx="6591300" cy="32766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・収容先地域</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IP</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網名記入欄：</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利用場所都道府県名欄のみがお客様の設置場所を特定する箇所になりますので、正確に</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記入して下さい。</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Business-</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モバイル</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AirH"</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の場合、記入不要です。</a:t>
          </a:r>
        </a:p>
        <a:p>
          <a:pPr algn="l" rtl="0">
            <a:defRPr sz="1000"/>
          </a:pP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・サービス種別：　希望されるサービスをリストより選択してください。</a:t>
          </a:r>
        </a:p>
        <a:p>
          <a:pPr algn="l" rtl="0">
            <a:defRPr sz="1000"/>
          </a:pP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　　</a:t>
          </a:r>
          <a:r>
            <a:rPr lang="en-US" altLang="ja-JP"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※/32(IP</a:t>
          </a: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アドレス</a:t>
          </a:r>
          <a:r>
            <a:rPr lang="en-US" altLang="ja-JP"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1</a:t>
          </a: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個</a:t>
          </a:r>
          <a:r>
            <a:rPr lang="en-US" altLang="ja-JP"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サービス申込みについての注意点</a:t>
          </a:r>
        </a:p>
        <a:p>
          <a:pPr algn="l" rtl="0">
            <a:defRPr sz="1000"/>
          </a:pP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　　　　割当</a:t>
          </a:r>
          <a:r>
            <a:rPr lang="en-US" altLang="ja-JP"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IP</a:t>
          </a: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での</a:t>
          </a:r>
          <a:r>
            <a:rPr lang="en-US" altLang="ja-JP"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DNS</a:t>
          </a: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設置は許容しておりません。</a:t>
          </a:r>
        </a:p>
        <a:p>
          <a:pPr algn="l" rtl="0">
            <a:defRPr sz="1000"/>
          </a:pP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　　　　ドメインの管理やお客様ご希望の</a:t>
          </a:r>
          <a:r>
            <a:rPr lang="en-US" altLang="ja-JP"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DNS</a:t>
          </a: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へのサブアロケートの設定も行いません。</a:t>
          </a:r>
        </a:p>
        <a:p>
          <a:pPr algn="l" rtl="0">
            <a:defRPr sz="1000"/>
          </a:pP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　　　　従いまして当申込書にて選択可能な区分は、</a:t>
          </a:r>
          <a:r>
            <a:rPr lang="en-US" altLang="ja-JP"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【KDDI</a:t>
          </a: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ホスティング、他社ホスティング、</a:t>
          </a:r>
        </a:p>
        <a:p>
          <a:pPr algn="l" rtl="0">
            <a:defRPr sz="1000"/>
          </a:pP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　　　　</a:t>
          </a:r>
          <a:r>
            <a:rPr lang="en-US" altLang="ja-JP"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DNS</a:t>
          </a: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設置しない</a:t>
          </a:r>
          <a:r>
            <a:rPr lang="en-US" altLang="ja-JP"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となります。のいずれかとなります。</a:t>
          </a:r>
          <a:endPar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・ＩＰｖ６トンネリングサービス：あり・なしを選択しチェックして下さい。　</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ありの場合は別途専用申込書が必要です。</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・長期継続割引（３年）の適用：　あり・なしを選択しチェックして下さい。　</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適用を受ける場合は、３年以内の解約の場合ペナルティーが発生しますのでご注意下さい。</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・逆引</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DNS</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設定希望：あり・なしを選択しチェックして下さい。　</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ありの場合は別途ＤＮＳ情報申請書が必要です　</a:t>
          </a:r>
        </a:p>
      </xdr:txBody>
    </xdr:sp>
    <xdr:clientData/>
  </xdr:twoCellAnchor>
  <xdr:twoCellAnchor>
    <xdr:from>
      <xdr:col>43</xdr:col>
      <xdr:colOff>19050</xdr:colOff>
      <xdr:row>7</xdr:row>
      <xdr:rowOff>209550</xdr:rowOff>
    </xdr:from>
    <xdr:to>
      <xdr:col>46</xdr:col>
      <xdr:colOff>123825</xdr:colOff>
      <xdr:row>10</xdr:row>
      <xdr:rowOff>0</xdr:rowOff>
    </xdr:to>
    <xdr:grpSp>
      <xdr:nvGrpSpPr>
        <xdr:cNvPr id="15" name="Group 25">
          <a:extLst>
            <a:ext uri="{FF2B5EF4-FFF2-40B4-BE49-F238E27FC236}">
              <a16:creationId xmlns:a16="http://schemas.microsoft.com/office/drawing/2014/main" id="{00000000-0008-0000-0100-00000F000000}"/>
            </a:ext>
          </a:extLst>
        </xdr:cNvPr>
        <xdr:cNvGrpSpPr>
          <a:grpSpLocks/>
        </xdr:cNvGrpSpPr>
      </xdr:nvGrpSpPr>
      <xdr:grpSpPr bwMode="auto">
        <a:xfrm>
          <a:off x="6244590" y="1962150"/>
          <a:ext cx="539115" cy="560070"/>
          <a:chOff x="627" y="85"/>
          <a:chExt cx="35" cy="36"/>
        </a:xfrm>
      </xdr:grpSpPr>
      <xdr:sp macro="" textlink="">
        <xdr:nvSpPr>
          <xdr:cNvPr id="16" name="Oval 26">
            <a:extLst>
              <a:ext uri="{FF2B5EF4-FFF2-40B4-BE49-F238E27FC236}">
                <a16:creationId xmlns:a16="http://schemas.microsoft.com/office/drawing/2014/main" id="{00000000-0008-0000-0100-000010000000}"/>
              </a:ext>
            </a:extLst>
          </xdr:cNvPr>
          <xdr:cNvSpPr>
            <a:spLocks noChangeArrowheads="1"/>
          </xdr:cNvSpPr>
        </xdr:nvSpPr>
        <xdr:spPr bwMode="auto">
          <a:xfrm>
            <a:off x="627" y="86"/>
            <a:ext cx="34" cy="32"/>
          </a:xfrm>
          <a:prstGeom prst="ellipse">
            <a:avLst/>
          </a:prstGeom>
          <a:noFill/>
          <a:ln w="1905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sp macro="" textlink="">
        <xdr:nvSpPr>
          <xdr:cNvPr id="17" name="Text Box 27">
            <a:extLst>
              <a:ext uri="{FF2B5EF4-FFF2-40B4-BE49-F238E27FC236}">
                <a16:creationId xmlns:a16="http://schemas.microsoft.com/office/drawing/2014/main" id="{00000000-0008-0000-0100-000011000000}"/>
              </a:ext>
            </a:extLst>
          </xdr:cNvPr>
          <xdr:cNvSpPr txBox="1">
            <a:spLocks noChangeArrowheads="1"/>
          </xdr:cNvSpPr>
        </xdr:nvSpPr>
        <xdr:spPr bwMode="auto">
          <a:xfrm>
            <a:off x="634" y="85"/>
            <a:ext cx="28" cy="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27432" tIns="0" rIns="0" bIns="0" anchor="b" upright="1"/>
          <a:lstStyle/>
          <a:p>
            <a:pPr algn="l" rtl="0">
              <a:defRPr sz="1000"/>
            </a:pPr>
            <a:r>
              <a:rPr lang="ja-JP" altLang="en-US" sz="900" b="1" i="0" u="none" strike="noStrike" baseline="0">
                <a:solidFill>
                  <a:srgbClr val="FF0000"/>
                </a:solidFill>
                <a:latin typeface="ＭＳ Ｐゴシック"/>
                <a:ea typeface="ＭＳ Ｐゴシック"/>
              </a:rPr>
              <a:t>エグザンプル</a:t>
            </a:r>
          </a:p>
        </xdr:txBody>
      </xdr:sp>
    </xdr:grpSp>
    <xdr:clientData/>
  </xdr:twoCellAnchor>
  <xdr:twoCellAnchor>
    <xdr:from>
      <xdr:col>53</xdr:col>
      <xdr:colOff>0</xdr:colOff>
      <xdr:row>50</xdr:row>
      <xdr:rowOff>0</xdr:rowOff>
    </xdr:from>
    <xdr:to>
      <xdr:col>93</xdr:col>
      <xdr:colOff>19050</xdr:colOff>
      <xdr:row>54</xdr:row>
      <xdr:rowOff>9525</xdr:rowOff>
    </xdr:to>
    <xdr:sp macro="" textlink="">
      <xdr:nvSpPr>
        <xdr:cNvPr id="18" name="Rectangle 33">
          <a:extLst>
            <a:ext uri="{FF2B5EF4-FFF2-40B4-BE49-F238E27FC236}">
              <a16:creationId xmlns:a16="http://schemas.microsoft.com/office/drawing/2014/main" id="{00000000-0008-0000-0100-000012000000}"/>
            </a:ext>
          </a:extLst>
        </xdr:cNvPr>
        <xdr:cNvSpPr>
          <a:spLocks noChangeArrowheads="1"/>
        </xdr:cNvSpPr>
      </xdr:nvSpPr>
      <xdr:spPr bwMode="auto">
        <a:xfrm>
          <a:off x="7915275" y="11229975"/>
          <a:ext cx="6667500" cy="81915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・営業担当者／社員番号：獲得された営業担当者氏名及び社員番号を記入して下さい。</a:t>
          </a:r>
        </a:p>
        <a:p>
          <a:pPr algn="l" rtl="0">
            <a:lnSpc>
              <a:spcPts val="1100"/>
            </a:lnSpc>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・実績部門／代理店：実績部門コード、区分、代理店コード、代理店名を正確に記入して下さい。</a:t>
          </a:r>
        </a:p>
        <a:p>
          <a:pPr algn="l" rtl="0">
            <a:lnSpc>
              <a:spcPts val="1100"/>
            </a:lnSpc>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正確に代理店コードが記入されていない場合、代理店コミッションの支払が出来なくなりますので</a:t>
          </a:r>
        </a:p>
        <a:p>
          <a:pPr algn="l" rtl="0">
            <a:lnSpc>
              <a:spcPts val="1100"/>
            </a:lnSpc>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ご注意願います。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1962150</xdr:colOff>
      <xdr:row>17</xdr:row>
      <xdr:rowOff>19050</xdr:rowOff>
    </xdr:from>
    <xdr:to>
      <xdr:col>3</xdr:col>
      <xdr:colOff>266700</xdr:colOff>
      <xdr:row>21</xdr:row>
      <xdr:rowOff>76200</xdr:rowOff>
    </xdr:to>
    <xdr:sp macro="" textlink="">
      <xdr:nvSpPr>
        <xdr:cNvPr id="2" name="角丸四角形 1">
          <a:extLst>
            <a:ext uri="{FF2B5EF4-FFF2-40B4-BE49-F238E27FC236}">
              <a16:creationId xmlns:a16="http://schemas.microsoft.com/office/drawing/2014/main" id="{00000000-0008-0000-0300-000002000000}"/>
            </a:ext>
          </a:extLst>
        </xdr:cNvPr>
        <xdr:cNvSpPr/>
      </xdr:nvSpPr>
      <xdr:spPr bwMode="auto">
        <a:xfrm>
          <a:off x="2752725" y="2647950"/>
          <a:ext cx="4362450" cy="666750"/>
        </a:xfrm>
        <a:prstGeom prst="roundRect">
          <a:avLst/>
        </a:prstGeom>
        <a:ln>
          <a:headEnd type="none" w="med" len="med"/>
          <a:tailEnd type="none" w="med" len="med"/>
        </a:ln>
      </xdr:spPr>
      <xdr:style>
        <a:lnRef idx="3">
          <a:schemeClr val="lt1"/>
        </a:lnRef>
        <a:fillRef idx="1">
          <a:schemeClr val="accent6"/>
        </a:fillRef>
        <a:effectRef idx="1">
          <a:schemeClr val="accent6"/>
        </a:effectRef>
        <a:fontRef idx="minor">
          <a:schemeClr val="lt1"/>
        </a:fontRef>
      </xdr:style>
      <xdr:txBody>
        <a:bodyPr vertOverflow="clip" horzOverflow="clip" wrap="square" lIns="18288" tIns="0" rIns="0" bIns="0" rtlCol="0" anchor="ctr" upright="1"/>
        <a:lstStyle/>
        <a:p>
          <a:pPr algn="ct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プルダウン用</a:t>
          </a:r>
        </a:p>
      </xdr:txBody>
    </xdr:sp>
    <xdr:clientData/>
  </xdr:twoCellAnchor>
  <xdr:twoCellAnchor>
    <xdr:from>
      <xdr:col>5</xdr:col>
      <xdr:colOff>1314450</xdr:colOff>
      <xdr:row>4</xdr:row>
      <xdr:rowOff>57150</xdr:rowOff>
    </xdr:from>
    <xdr:to>
      <xdr:col>5</xdr:col>
      <xdr:colOff>4600575</xdr:colOff>
      <xdr:row>16</xdr:row>
      <xdr:rowOff>0</xdr:rowOff>
    </xdr:to>
    <xdr:sp macro="" textlink="">
      <xdr:nvSpPr>
        <xdr:cNvPr id="3" name="角丸四角形 2">
          <a:extLst>
            <a:ext uri="{FF2B5EF4-FFF2-40B4-BE49-F238E27FC236}">
              <a16:creationId xmlns:a16="http://schemas.microsoft.com/office/drawing/2014/main" id="{00000000-0008-0000-0300-000003000000}"/>
            </a:ext>
          </a:extLst>
        </xdr:cNvPr>
        <xdr:cNvSpPr/>
      </xdr:nvSpPr>
      <xdr:spPr bwMode="auto">
        <a:xfrm>
          <a:off x="12430125" y="704850"/>
          <a:ext cx="3286125" cy="1771650"/>
        </a:xfrm>
        <a:prstGeom prst="roundRect">
          <a:avLst/>
        </a:prstGeom>
        <a:ln>
          <a:headEnd type="none" w="med" len="med"/>
          <a:tailEnd type="none" w="med" len="med"/>
        </a:ln>
      </xdr:spPr>
      <xdr:style>
        <a:lnRef idx="3">
          <a:schemeClr val="lt1"/>
        </a:lnRef>
        <a:fillRef idx="1">
          <a:schemeClr val="accent6"/>
        </a:fillRef>
        <a:effectRef idx="1">
          <a:schemeClr val="accent6"/>
        </a:effectRef>
        <a:fontRef idx="minor">
          <a:schemeClr val="lt1"/>
        </a:fontRef>
      </xdr:style>
      <xdr:txBody>
        <a:bodyPr vertOverflow="clip" horzOverflow="clip" wrap="square" lIns="18288" tIns="0" rIns="0" bIns="0" rtlCol="0" anchor="ctr" upright="1"/>
        <a:lstStyle/>
        <a:p>
          <a:pPr algn="ctr"/>
          <a:r>
            <a:rPr kumimoji="1" lang="en-US" altLang="ja-JP" sz="2400" b="1">
              <a:latin typeface="Meiryo UI" panose="020B0604030504040204" pitchFamily="50" charset="-128"/>
              <a:ea typeface="Meiryo UI" panose="020B0604030504040204" pitchFamily="50" charset="-128"/>
              <a:cs typeface="Meiryo UI" panose="020B0604030504040204" pitchFamily="50" charset="-128"/>
            </a:rPr>
            <a:t>VNE</a:t>
          </a: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判定用</a:t>
          </a:r>
          <a:endParaRPr kumimoji="1" lang="en-US" altLang="ja-JP" sz="2400" b="1">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利用していない為</a:t>
          </a:r>
          <a:endParaRPr kumimoji="1" lang="en-US" altLang="ja-JP" sz="2400" b="1">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品目網羅していない</a:t>
          </a:r>
        </a:p>
      </xdr:txBody>
    </xdr:sp>
    <xdr:clientData/>
  </xdr:twoCellAnchor>
  <xdr:twoCellAnchor>
    <xdr:from>
      <xdr:col>9</xdr:col>
      <xdr:colOff>1676400</xdr:colOff>
      <xdr:row>25</xdr:row>
      <xdr:rowOff>95249</xdr:rowOff>
    </xdr:from>
    <xdr:to>
      <xdr:col>14</xdr:col>
      <xdr:colOff>19050</xdr:colOff>
      <xdr:row>35</xdr:row>
      <xdr:rowOff>142874</xdr:rowOff>
    </xdr:to>
    <xdr:sp macro="" textlink="">
      <xdr:nvSpPr>
        <xdr:cNvPr id="4" name="角丸四角形 3">
          <a:extLst>
            <a:ext uri="{FF2B5EF4-FFF2-40B4-BE49-F238E27FC236}">
              <a16:creationId xmlns:a16="http://schemas.microsoft.com/office/drawing/2014/main" id="{00000000-0008-0000-0300-000004000000}"/>
            </a:ext>
          </a:extLst>
        </xdr:cNvPr>
        <xdr:cNvSpPr/>
      </xdr:nvSpPr>
      <xdr:spPr bwMode="auto">
        <a:xfrm>
          <a:off x="20431125" y="3943349"/>
          <a:ext cx="3286125" cy="1571625"/>
        </a:xfrm>
        <a:prstGeom prst="roundRect">
          <a:avLst/>
        </a:prstGeom>
        <a:ln>
          <a:headEnd type="none" w="med" len="med"/>
          <a:tailEnd type="none" w="med" len="med"/>
        </a:ln>
      </xdr:spPr>
      <xdr:style>
        <a:lnRef idx="3">
          <a:schemeClr val="lt1"/>
        </a:lnRef>
        <a:fillRef idx="1">
          <a:schemeClr val="accent6"/>
        </a:fillRef>
        <a:effectRef idx="1">
          <a:schemeClr val="accent6"/>
        </a:effectRef>
        <a:fontRef idx="minor">
          <a:schemeClr val="lt1"/>
        </a:fontRef>
      </xdr:style>
      <xdr:txBody>
        <a:bodyPr vertOverflow="clip" horzOverflow="clip" wrap="square" lIns="18288" tIns="0" rIns="0" bIns="0" rtlCol="0" anchor="ctr" upright="1"/>
        <a:lstStyle/>
        <a:p>
          <a:pPr algn="ct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プルダウン兼</a:t>
          </a:r>
          <a:endParaRPr kumimoji="1" lang="en-US" altLang="ja-JP" sz="2400" b="1">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2400" b="1">
              <a:latin typeface="Meiryo UI" panose="020B0604030504040204" pitchFamily="50" charset="-128"/>
              <a:ea typeface="Meiryo UI" panose="020B0604030504040204" pitchFamily="50" charset="-128"/>
              <a:cs typeface="Meiryo UI" panose="020B0604030504040204" pitchFamily="50" charset="-128"/>
            </a:rPr>
            <a:t>VNE</a:t>
          </a: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判定用</a:t>
          </a:r>
        </a:p>
      </xdr:txBody>
    </xdr:sp>
    <xdr:clientData/>
  </xdr:twoCellAnchor>
  <xdr:twoCellAnchor>
    <xdr:from>
      <xdr:col>13</xdr:col>
      <xdr:colOff>1152525</xdr:colOff>
      <xdr:row>5</xdr:row>
      <xdr:rowOff>38099</xdr:rowOff>
    </xdr:from>
    <xdr:to>
      <xdr:col>16</xdr:col>
      <xdr:colOff>723900</xdr:colOff>
      <xdr:row>15</xdr:row>
      <xdr:rowOff>85724</xdr:rowOff>
    </xdr:to>
    <xdr:sp macro="" textlink="">
      <xdr:nvSpPr>
        <xdr:cNvPr id="5" name="角丸四角形 4">
          <a:extLst>
            <a:ext uri="{FF2B5EF4-FFF2-40B4-BE49-F238E27FC236}">
              <a16:creationId xmlns:a16="http://schemas.microsoft.com/office/drawing/2014/main" id="{00000000-0008-0000-0300-000005000000}"/>
            </a:ext>
          </a:extLst>
        </xdr:cNvPr>
        <xdr:cNvSpPr/>
      </xdr:nvSpPr>
      <xdr:spPr bwMode="auto">
        <a:xfrm>
          <a:off x="27565350" y="838199"/>
          <a:ext cx="3286125" cy="1571625"/>
        </a:xfrm>
        <a:prstGeom prst="roundRect">
          <a:avLst/>
        </a:prstGeom>
        <a:ln>
          <a:headEnd type="none" w="med" len="med"/>
          <a:tailEnd type="none" w="med" len="med"/>
        </a:ln>
      </xdr:spPr>
      <xdr:style>
        <a:lnRef idx="3">
          <a:schemeClr val="lt1"/>
        </a:lnRef>
        <a:fillRef idx="1">
          <a:schemeClr val="accent6"/>
        </a:fillRef>
        <a:effectRef idx="1">
          <a:schemeClr val="accent6"/>
        </a:effectRef>
        <a:fontRef idx="minor">
          <a:schemeClr val="lt1"/>
        </a:fontRef>
      </xdr:style>
      <xdr:txBody>
        <a:bodyPr vertOverflow="clip" horzOverflow="clip" wrap="square" lIns="18288" tIns="0" rIns="0" bIns="0" rtlCol="0" anchor="ctr" upright="1"/>
        <a:lstStyle/>
        <a:p>
          <a:pPr algn="ct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サービス名</a:t>
          </a:r>
          <a:r>
            <a:rPr kumimoji="1" lang="en-US" altLang="ja-JP" sz="24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名前定義変換用</a:t>
          </a:r>
        </a:p>
      </xdr:txBody>
    </xdr:sp>
    <xdr:clientData/>
  </xdr:twoCellAnchor>
  <xdr:twoCellAnchor>
    <xdr:from>
      <xdr:col>19</xdr:col>
      <xdr:colOff>0</xdr:colOff>
      <xdr:row>11</xdr:row>
      <xdr:rowOff>0</xdr:rowOff>
    </xdr:from>
    <xdr:to>
      <xdr:col>21</xdr:col>
      <xdr:colOff>483870</xdr:colOff>
      <xdr:row>21</xdr:row>
      <xdr:rowOff>49530</xdr:rowOff>
    </xdr:to>
    <xdr:sp macro="" textlink="">
      <xdr:nvSpPr>
        <xdr:cNvPr id="6" name="角丸四角形 5">
          <a:extLst>
            <a:ext uri="{FF2B5EF4-FFF2-40B4-BE49-F238E27FC236}">
              <a16:creationId xmlns:a16="http://schemas.microsoft.com/office/drawing/2014/main" id="{00000000-0008-0000-0300-000006000000}"/>
            </a:ext>
          </a:extLst>
        </xdr:cNvPr>
        <xdr:cNvSpPr/>
      </xdr:nvSpPr>
      <xdr:spPr bwMode="auto">
        <a:xfrm>
          <a:off x="26879550" y="1609725"/>
          <a:ext cx="2712720" cy="1478280"/>
        </a:xfrm>
        <a:prstGeom prst="roundRect">
          <a:avLst/>
        </a:prstGeom>
        <a:ln>
          <a:headEnd type="none" w="med" len="med"/>
          <a:tailEnd type="none" w="med" len="med"/>
        </a:ln>
      </xdr:spPr>
      <xdr:style>
        <a:lnRef idx="3">
          <a:schemeClr val="lt1"/>
        </a:lnRef>
        <a:fillRef idx="1">
          <a:schemeClr val="accent6"/>
        </a:fillRef>
        <a:effectRef idx="1">
          <a:schemeClr val="accent6"/>
        </a:effectRef>
        <a:fontRef idx="minor">
          <a:schemeClr val="lt1"/>
        </a:fontRef>
      </xdr:style>
      <xdr:txBody>
        <a:bodyPr vertOverflow="clip" horzOverflow="clip" wrap="square" lIns="18288" tIns="0" rIns="0" bIns="0" rtlCol="0" anchor="ctr" upright="1"/>
        <a:lstStyle/>
        <a:p>
          <a:pPr algn="ct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契約締結部門</a:t>
          </a:r>
        </a:p>
      </xdr:txBody>
    </xdr:sp>
    <xdr:clientData/>
  </xdr:twoCellAnchor>
  <xdr:twoCellAnchor>
    <xdr:from>
      <xdr:col>16</xdr:col>
      <xdr:colOff>510540</xdr:colOff>
      <xdr:row>17</xdr:row>
      <xdr:rowOff>47625</xdr:rowOff>
    </xdr:from>
    <xdr:to>
      <xdr:col>18</xdr:col>
      <xdr:colOff>992505</xdr:colOff>
      <xdr:row>27</xdr:row>
      <xdr:rowOff>106680</xdr:rowOff>
    </xdr:to>
    <xdr:sp macro="" textlink="">
      <xdr:nvSpPr>
        <xdr:cNvPr id="7" name="角丸四角形 5">
          <a:extLst>
            <a:ext uri="{FF2B5EF4-FFF2-40B4-BE49-F238E27FC236}">
              <a16:creationId xmlns:a16="http://schemas.microsoft.com/office/drawing/2014/main" id="{00000000-0008-0000-0300-000007000000}"/>
            </a:ext>
          </a:extLst>
        </xdr:cNvPr>
        <xdr:cNvSpPr/>
      </xdr:nvSpPr>
      <xdr:spPr bwMode="auto">
        <a:xfrm>
          <a:off x="24046815" y="2514600"/>
          <a:ext cx="2710815" cy="1487805"/>
        </a:xfrm>
        <a:prstGeom prst="roundRect">
          <a:avLst/>
        </a:prstGeom>
        <a:ln>
          <a:headEnd type="none" w="med" len="med"/>
          <a:tailEnd type="none" w="med" len="med"/>
        </a:ln>
      </xdr:spPr>
      <xdr:style>
        <a:lnRef idx="3">
          <a:schemeClr val="lt1"/>
        </a:lnRef>
        <a:fillRef idx="1">
          <a:schemeClr val="accent6"/>
        </a:fillRef>
        <a:effectRef idx="1">
          <a:schemeClr val="accent6"/>
        </a:effectRef>
        <a:fontRef idx="minor">
          <a:schemeClr val="lt1"/>
        </a:fontRef>
      </xdr:style>
      <xdr:txBody>
        <a:bodyPr vertOverflow="clip" horzOverflow="clip" wrap="square" lIns="18288" tIns="0" rIns="0" bIns="0" rtlCol="0" anchor="ctr" upright="1"/>
        <a:lstStyle/>
        <a:p>
          <a:pPr algn="ctr"/>
          <a:r>
            <a:rPr kumimoji="1" lang="en-US" altLang="ja-JP" sz="2400" b="1">
              <a:latin typeface="Meiryo UI" panose="020B0604030504040204" pitchFamily="50" charset="-128"/>
              <a:ea typeface="Meiryo UI" panose="020B0604030504040204" pitchFamily="50" charset="-128"/>
              <a:cs typeface="Meiryo UI" panose="020B0604030504040204" pitchFamily="50" charset="-128"/>
            </a:rPr>
            <a:t>BR</a:t>
          </a: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ルータ</a:t>
          </a:r>
          <a:endParaRPr kumimoji="1" lang="en-US" altLang="ja-JP" sz="2400" b="1">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6</xdr:row>
      <xdr:rowOff>0</xdr:rowOff>
    </xdr:from>
    <xdr:to>
      <xdr:col>5</xdr:col>
      <xdr:colOff>662194</xdr:colOff>
      <xdr:row>18</xdr:row>
      <xdr:rowOff>20707</xdr:rowOff>
    </xdr:to>
    <xdr:sp macro="" textlink="">
      <xdr:nvSpPr>
        <xdr:cNvPr id="2" name="四角形吹き出し 1">
          <a:extLst>
            <a:ext uri="{FF2B5EF4-FFF2-40B4-BE49-F238E27FC236}">
              <a16:creationId xmlns:a16="http://schemas.microsoft.com/office/drawing/2014/main" id="{00000000-0008-0000-0400-000002000000}"/>
            </a:ext>
          </a:extLst>
        </xdr:cNvPr>
        <xdr:cNvSpPr/>
      </xdr:nvSpPr>
      <xdr:spPr bwMode="auto">
        <a:xfrm>
          <a:off x="1242391" y="894522"/>
          <a:ext cx="3362325" cy="1809750"/>
        </a:xfrm>
        <a:prstGeom prst="wedgeRectCallout">
          <a:avLst>
            <a:gd name="adj1" fmla="val -38963"/>
            <a:gd name="adj2" fmla="val -70658"/>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kumimoji="1" lang="ja-JP" altLang="en-US" sz="1100">
              <a:latin typeface="Meiryo UI" panose="020B0604030504040204" pitchFamily="50" charset="-128"/>
              <a:ea typeface="Meiryo UI" panose="020B0604030504040204" pitchFamily="50" charset="-128"/>
            </a:rPr>
            <a:t>項目が増えたら名前の定義確認</a:t>
          </a:r>
          <a:endParaRPr kumimoji="1" lang="en-US" altLang="ja-JP" sz="1100">
            <a:latin typeface="Meiryo UI" panose="020B0604030504040204" pitchFamily="50" charset="-128"/>
            <a:ea typeface="Meiryo UI" panose="020B0604030504040204" pitchFamily="50" charset="-128"/>
          </a:endParaRPr>
        </a:p>
        <a:p>
          <a:pPr algn="l"/>
          <a:r>
            <a:rPr kumimoji="1" lang="en-US" altLang="ja-JP" sz="1100">
              <a:latin typeface="Meiryo UI" panose="020B0604030504040204" pitchFamily="50" charset="-128"/>
              <a:ea typeface="Meiryo UI" panose="020B0604030504040204" pitchFamily="50" charset="-128"/>
            </a:rPr>
            <a:t>DS</a:t>
          </a:r>
          <a:r>
            <a:rPr kumimoji="1" lang="ja-JP" altLang="en-US" sz="1100">
              <a:latin typeface="Meiryo UI" panose="020B0604030504040204" pitchFamily="50" charset="-128"/>
              <a:ea typeface="Meiryo UI" panose="020B0604030504040204" pitchFamily="50" charset="-128"/>
            </a:rPr>
            <a:t>読み取り時の範囲名に影響</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変更しなくても読み取れてたっぽいけど。。。</a:t>
          </a:r>
        </a:p>
      </xdr:txBody>
    </xdr:sp>
    <xdr:clientData/>
  </xdr:twoCellAnchor>
  <xdr:twoCellAnchor>
    <xdr:from>
      <xdr:col>9</xdr:col>
      <xdr:colOff>152400</xdr:colOff>
      <xdr:row>3</xdr:row>
      <xdr:rowOff>3314</xdr:rowOff>
    </xdr:from>
    <xdr:to>
      <xdr:col>10</xdr:col>
      <xdr:colOff>588065</xdr:colOff>
      <xdr:row>6</xdr:row>
      <xdr:rowOff>8283</xdr:rowOff>
    </xdr:to>
    <xdr:sp macro="" textlink="">
      <xdr:nvSpPr>
        <xdr:cNvPr id="3" name="四角形吹き出し 2">
          <a:extLst>
            <a:ext uri="{FF2B5EF4-FFF2-40B4-BE49-F238E27FC236}">
              <a16:creationId xmlns:a16="http://schemas.microsoft.com/office/drawing/2014/main" id="{00000000-0008-0000-0400-000003000000}"/>
            </a:ext>
          </a:extLst>
        </xdr:cNvPr>
        <xdr:cNvSpPr/>
      </xdr:nvSpPr>
      <xdr:spPr bwMode="auto">
        <a:xfrm>
          <a:off x="8418443" y="450575"/>
          <a:ext cx="1297057" cy="452230"/>
        </a:xfrm>
        <a:prstGeom prst="wedgeRectCallout">
          <a:avLst>
            <a:gd name="adj1" fmla="val -38963"/>
            <a:gd name="adj2" fmla="val -70658"/>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kumimoji="1" lang="ja-JP" altLang="en-US" sz="1100">
              <a:latin typeface="Meiryo UI" panose="020B0604030504040204" pitchFamily="50" charset="-128"/>
              <a:ea typeface="Meiryo UI" panose="020B0604030504040204" pitchFamily="50" charset="-128"/>
            </a:rPr>
            <a:t>廃止</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8</xdr:col>
      <xdr:colOff>3038476</xdr:colOff>
      <xdr:row>21</xdr:row>
      <xdr:rowOff>19050</xdr:rowOff>
    </xdr:to>
    <xdr:pic>
      <xdr:nvPicPr>
        <xdr:cNvPr id="2" name="図 1">
          <a:extLst>
            <a:ext uri="{FF2B5EF4-FFF2-40B4-BE49-F238E27FC236}">
              <a16:creationId xmlns:a16="http://schemas.microsoft.com/office/drawing/2014/main" id="{00000000-0008-0000-05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41724"/>
        <a:stretch/>
      </xdr:blipFill>
      <xdr:spPr bwMode="auto">
        <a:xfrm>
          <a:off x="-1" y="0"/>
          <a:ext cx="8858252" cy="3219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drawing" Target="../drawings/drawing2.xml"/><Relationship Id="rId7" Type="http://schemas.openxmlformats.org/officeDocument/2006/relationships/ctrlProp" Target="../ctrlProps/ctrlProp8.xml"/><Relationship Id="rId2" Type="http://schemas.openxmlformats.org/officeDocument/2006/relationships/printerSettings" Target="../printerSettings/printerSettings2.bin"/><Relationship Id="rId1" Type="http://schemas.openxmlformats.org/officeDocument/2006/relationships/hyperlink" Target="mailto:yamada@example.jp" TargetMode="External"/><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vmlDrawing" Target="../drawings/vmlDrawing2.vml"/><Relationship Id="rId9" Type="http://schemas.openxmlformats.org/officeDocument/2006/relationships/ctrlProp" Target="../ctrlProps/ctrlProp10.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A59"/>
  <sheetViews>
    <sheetView showGridLines="0" tabSelected="1" zoomScaleNormal="100" workbookViewId="0">
      <selection activeCell="I2" sqref="I2"/>
    </sheetView>
  </sheetViews>
  <sheetFormatPr defaultColWidth="2.109375" defaultRowHeight="13.5" customHeight="1"/>
  <cols>
    <col min="1" max="47" width="2.109375" style="1" customWidth="1"/>
    <col min="48" max="48" width="1.88671875" style="1" customWidth="1"/>
    <col min="49" max="49" width="3.109375" style="1" hidden="1" customWidth="1"/>
    <col min="50" max="50" width="2.109375" style="1" hidden="1" customWidth="1"/>
    <col min="51" max="51" width="2.88671875" style="1" hidden="1" customWidth="1"/>
    <col min="52" max="52" width="2" style="1" hidden="1" customWidth="1"/>
    <col min="53" max="53" width="2.109375" style="1" customWidth="1"/>
    <col min="54" max="55" width="3.21875" style="1" bestFit="1" customWidth="1"/>
    <col min="56" max="58" width="2.109375" style="1"/>
    <col min="59" max="59" width="2.6640625" style="1" bestFit="1" customWidth="1"/>
    <col min="60" max="16384" width="2.109375" style="1"/>
  </cols>
  <sheetData>
    <row r="1" spans="1:50" ht="27" customHeight="1">
      <c r="A1" s="193" t="s">
        <v>62</v>
      </c>
      <c r="B1" s="193"/>
      <c r="C1" s="193"/>
      <c r="D1" s="193"/>
      <c r="E1" s="193"/>
      <c r="F1" s="193"/>
      <c r="G1" s="193"/>
      <c r="H1" s="193"/>
      <c r="I1" s="193"/>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row>
    <row r="2" spans="1:50" ht="12" customHeight="1" thickBot="1">
      <c r="A2" s="1" t="s">
        <v>116</v>
      </c>
      <c r="B2" s="6"/>
      <c r="C2" s="6"/>
      <c r="D2" s="6"/>
      <c r="E2" s="6"/>
      <c r="J2" s="6"/>
      <c r="L2" s="6"/>
      <c r="AR2" s="227" t="s">
        <v>346</v>
      </c>
      <c r="AS2" s="227"/>
      <c r="AT2" s="227"/>
      <c r="AU2" s="227"/>
    </row>
    <row r="3" spans="1:50" ht="29.25" customHeight="1">
      <c r="A3" s="211" t="s">
        <v>7</v>
      </c>
      <c r="B3" s="212"/>
      <c r="C3" s="212"/>
      <c r="D3" s="212"/>
      <c r="E3" s="212"/>
      <c r="F3" s="212"/>
      <c r="G3" s="212"/>
      <c r="H3" s="216"/>
      <c r="I3" s="216"/>
      <c r="J3" s="216"/>
      <c r="K3" s="216"/>
      <c r="L3" s="216"/>
      <c r="M3" s="216"/>
      <c r="N3" s="216"/>
      <c r="O3" s="216"/>
      <c r="P3" s="216"/>
      <c r="Q3" s="216"/>
      <c r="R3" s="216"/>
      <c r="S3" s="216"/>
      <c r="T3" s="216"/>
      <c r="U3" s="216"/>
      <c r="V3" s="216"/>
      <c r="W3" s="216"/>
      <c r="X3" s="216"/>
      <c r="Y3" s="320" t="s">
        <v>319</v>
      </c>
      <c r="Z3" s="320"/>
      <c r="AA3" s="320"/>
      <c r="AB3" s="320"/>
      <c r="AC3" s="320"/>
      <c r="AD3" s="320"/>
      <c r="AE3" s="320"/>
      <c r="AF3" s="320"/>
      <c r="AG3" s="320"/>
      <c r="AH3" s="320"/>
      <c r="AI3" s="216"/>
      <c r="AJ3" s="216"/>
      <c r="AK3" s="216"/>
      <c r="AL3" s="216"/>
      <c r="AM3" s="216"/>
      <c r="AN3" s="216"/>
      <c r="AO3" s="216"/>
      <c r="AP3" s="216"/>
      <c r="AQ3" s="216"/>
      <c r="AR3" s="216"/>
      <c r="AS3" s="216"/>
      <c r="AT3" s="216"/>
      <c r="AU3" s="217"/>
      <c r="AW3" s="81">
        <f>IF(AI3&lt;=AX3,1,0)</f>
        <v>1</v>
      </c>
      <c r="AX3" s="88">
        <v>43529</v>
      </c>
    </row>
    <row r="4" spans="1:50" ht="14.7" customHeight="1">
      <c r="A4" s="243" t="s">
        <v>318</v>
      </c>
      <c r="B4" s="244"/>
      <c r="C4" s="244"/>
      <c r="D4" s="244"/>
      <c r="E4" s="244"/>
      <c r="F4" s="244"/>
      <c r="G4" s="244"/>
      <c r="H4" s="332" t="s">
        <v>326</v>
      </c>
      <c r="I4" s="333"/>
      <c r="J4" s="333"/>
      <c r="K4" s="333"/>
      <c r="L4" s="333"/>
      <c r="M4" s="333"/>
      <c r="N4" s="333"/>
      <c r="O4" s="333"/>
      <c r="P4" s="333"/>
      <c r="Q4" s="333"/>
      <c r="R4" s="333"/>
      <c r="S4" s="333"/>
      <c r="T4" s="333"/>
      <c r="U4" s="333"/>
      <c r="V4" s="333"/>
      <c r="W4" s="333"/>
      <c r="X4" s="334"/>
      <c r="Y4" s="338" t="s">
        <v>339</v>
      </c>
      <c r="Z4" s="339"/>
      <c r="AA4" s="339"/>
      <c r="AB4" s="339"/>
      <c r="AC4" s="339"/>
      <c r="AD4" s="339"/>
      <c r="AE4" s="339"/>
      <c r="AF4" s="339"/>
      <c r="AG4" s="339"/>
      <c r="AH4" s="340"/>
      <c r="AI4" s="332"/>
      <c r="AJ4" s="333"/>
      <c r="AK4" s="333"/>
      <c r="AL4" s="333"/>
      <c r="AM4" s="333"/>
      <c r="AN4" s="333"/>
      <c r="AO4" s="333"/>
      <c r="AP4" s="333"/>
      <c r="AQ4" s="333"/>
      <c r="AR4" s="333"/>
      <c r="AS4" s="333"/>
      <c r="AT4" s="333"/>
      <c r="AU4" s="344"/>
      <c r="AW4" s="81"/>
      <c r="AX4" s="88"/>
    </row>
    <row r="5" spans="1:50" ht="14.7" customHeight="1" thickBot="1">
      <c r="A5" s="330"/>
      <c r="B5" s="331"/>
      <c r="C5" s="331"/>
      <c r="D5" s="331"/>
      <c r="E5" s="331"/>
      <c r="F5" s="331"/>
      <c r="G5" s="331"/>
      <c r="H5" s="335"/>
      <c r="I5" s="336"/>
      <c r="J5" s="336"/>
      <c r="K5" s="336"/>
      <c r="L5" s="336"/>
      <c r="M5" s="336"/>
      <c r="N5" s="336"/>
      <c r="O5" s="336"/>
      <c r="P5" s="336"/>
      <c r="Q5" s="336"/>
      <c r="R5" s="336"/>
      <c r="S5" s="336"/>
      <c r="T5" s="336"/>
      <c r="U5" s="336"/>
      <c r="V5" s="336"/>
      <c r="W5" s="336"/>
      <c r="X5" s="337"/>
      <c r="Y5" s="341"/>
      <c r="Z5" s="342"/>
      <c r="AA5" s="342"/>
      <c r="AB5" s="342"/>
      <c r="AC5" s="342"/>
      <c r="AD5" s="342"/>
      <c r="AE5" s="342"/>
      <c r="AF5" s="342"/>
      <c r="AG5" s="342"/>
      <c r="AH5" s="343"/>
      <c r="AI5" s="335"/>
      <c r="AJ5" s="336"/>
      <c r="AK5" s="336"/>
      <c r="AL5" s="336"/>
      <c r="AM5" s="336"/>
      <c r="AN5" s="336"/>
      <c r="AO5" s="336"/>
      <c r="AP5" s="336"/>
      <c r="AQ5" s="336"/>
      <c r="AR5" s="336"/>
      <c r="AS5" s="336"/>
      <c r="AT5" s="336"/>
      <c r="AU5" s="345"/>
      <c r="AW5" s="81"/>
      <c r="AX5" s="88"/>
    </row>
    <row r="6" spans="1:50" ht="29.25" customHeight="1">
      <c r="A6" s="321" t="str">
        <f>IF(H4="新規","「新規」を選択した場合、IPアドレスは新規払い出しとなります。",IF(H4="解約⇒新規（IP転用有り）","IP転用・引継ぎをします、解約側でも同様の異動区分を選択し申込書をセットでご提出ください",""))</f>
        <v>「新規」を選択した場合、IPアドレスは新規払い出しとなります。</v>
      </c>
      <c r="B6" s="322"/>
      <c r="C6" s="322"/>
      <c r="D6" s="322"/>
      <c r="E6" s="322"/>
      <c r="F6" s="322"/>
      <c r="G6" s="322"/>
      <c r="H6" s="322"/>
      <c r="I6" s="322"/>
      <c r="J6" s="322"/>
      <c r="K6" s="322"/>
      <c r="L6" s="322"/>
      <c r="M6" s="322"/>
      <c r="N6" s="322"/>
      <c r="O6" s="322"/>
      <c r="P6" s="322"/>
      <c r="Q6" s="322"/>
      <c r="R6" s="322"/>
      <c r="S6" s="322"/>
      <c r="T6" s="322"/>
      <c r="U6" s="322"/>
      <c r="V6" s="322"/>
      <c r="W6" s="322"/>
      <c r="X6" s="322"/>
      <c r="Y6" s="322"/>
      <c r="Z6" s="322"/>
      <c r="AA6" s="322"/>
      <c r="AB6" s="322"/>
      <c r="AC6" s="322"/>
      <c r="AD6" s="322"/>
      <c r="AE6" s="322"/>
      <c r="AF6" s="322"/>
      <c r="AG6" s="322"/>
      <c r="AH6" s="322"/>
      <c r="AI6" s="322"/>
      <c r="AJ6" s="322"/>
      <c r="AK6" s="322"/>
      <c r="AL6" s="322"/>
      <c r="AM6" s="322"/>
      <c r="AN6" s="322"/>
      <c r="AO6" s="322"/>
      <c r="AP6" s="322"/>
      <c r="AQ6" s="322"/>
      <c r="AR6" s="322"/>
      <c r="AS6" s="322"/>
      <c r="AT6" s="322"/>
      <c r="AU6" s="323"/>
      <c r="AW6" s="81"/>
      <c r="AX6" s="88"/>
    </row>
    <row r="7" spans="1:50" ht="12.75" customHeight="1">
      <c r="A7" s="228" t="s">
        <v>30</v>
      </c>
      <c r="B7" s="229"/>
      <c r="C7" s="229"/>
      <c r="D7" s="229"/>
      <c r="E7" s="229"/>
      <c r="F7" s="229"/>
      <c r="G7" s="230"/>
      <c r="H7" s="218" t="s">
        <v>110</v>
      </c>
      <c r="I7" s="219"/>
      <c r="J7" s="219"/>
      <c r="K7" s="220"/>
      <c r="L7" s="7" t="s">
        <v>112</v>
      </c>
      <c r="M7" s="199"/>
      <c r="N7" s="199"/>
      <c r="O7" s="199"/>
      <c r="P7" s="199"/>
      <c r="Q7" s="199"/>
      <c r="R7" s="199"/>
      <c r="S7" s="199"/>
      <c r="T7" s="199"/>
      <c r="U7" s="199"/>
      <c r="V7" s="199"/>
      <c r="W7" s="199"/>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200"/>
    </row>
    <row r="8" spans="1:50" ht="24" customHeight="1">
      <c r="A8" s="231"/>
      <c r="B8" s="232"/>
      <c r="C8" s="232"/>
      <c r="D8" s="232"/>
      <c r="E8" s="232"/>
      <c r="F8" s="232"/>
      <c r="G8" s="233"/>
      <c r="H8" s="202" t="s">
        <v>111</v>
      </c>
      <c r="I8" s="203"/>
      <c r="J8" s="203"/>
      <c r="K8" s="204"/>
      <c r="L8" s="224"/>
      <c r="M8" s="225"/>
      <c r="N8" s="225"/>
      <c r="O8" s="225"/>
      <c r="P8" s="225"/>
      <c r="Q8" s="225"/>
      <c r="R8" s="225"/>
      <c r="S8" s="225"/>
      <c r="T8" s="225"/>
      <c r="U8" s="225"/>
      <c r="V8" s="225"/>
      <c r="W8" s="225"/>
      <c r="X8" s="225"/>
      <c r="Y8" s="225"/>
      <c r="Z8" s="225"/>
      <c r="AA8" s="225"/>
      <c r="AB8" s="225"/>
      <c r="AC8" s="225"/>
      <c r="AD8" s="225"/>
      <c r="AE8" s="225"/>
      <c r="AF8" s="225"/>
      <c r="AG8" s="225"/>
      <c r="AH8" s="225"/>
      <c r="AI8" s="225"/>
      <c r="AJ8" s="225"/>
      <c r="AK8" s="225"/>
      <c r="AL8" s="225"/>
      <c r="AM8" s="225"/>
      <c r="AN8" s="225"/>
      <c r="AO8" s="225"/>
      <c r="AP8" s="225"/>
      <c r="AQ8" s="225"/>
      <c r="AR8" s="225"/>
      <c r="AS8" s="225"/>
      <c r="AT8" s="225"/>
      <c r="AU8" s="226"/>
    </row>
    <row r="9" spans="1:50" ht="24" customHeight="1">
      <c r="A9" s="231"/>
      <c r="B9" s="232"/>
      <c r="C9" s="232"/>
      <c r="D9" s="232"/>
      <c r="E9" s="232"/>
      <c r="F9" s="232"/>
      <c r="G9" s="233"/>
      <c r="H9" s="201" t="s">
        <v>6</v>
      </c>
      <c r="I9" s="197"/>
      <c r="J9" s="197"/>
      <c r="K9" s="198"/>
      <c r="L9" s="354"/>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c r="AL9" s="355"/>
      <c r="AM9" s="355"/>
      <c r="AN9" s="355"/>
      <c r="AO9" s="355"/>
      <c r="AP9" s="355"/>
      <c r="AQ9" s="355"/>
      <c r="AR9" s="355"/>
      <c r="AS9" s="355"/>
      <c r="AT9" s="355"/>
      <c r="AU9" s="377"/>
    </row>
    <row r="10" spans="1:50" ht="12.75" customHeight="1">
      <c r="A10" s="243" t="s">
        <v>9</v>
      </c>
      <c r="B10" s="244"/>
      <c r="C10" s="244"/>
      <c r="D10" s="244"/>
      <c r="E10" s="244"/>
      <c r="F10" s="244"/>
      <c r="G10" s="245"/>
      <c r="H10" s="218" t="s">
        <v>2</v>
      </c>
      <c r="I10" s="219"/>
      <c r="J10" s="219"/>
      <c r="K10" s="220"/>
      <c r="L10" s="221"/>
      <c r="M10" s="222"/>
      <c r="N10" s="222"/>
      <c r="O10" s="222"/>
      <c r="P10" s="222"/>
      <c r="Q10" s="222"/>
      <c r="R10" s="222"/>
      <c r="S10" s="222"/>
      <c r="T10" s="222"/>
      <c r="U10" s="222"/>
      <c r="V10" s="222"/>
      <c r="W10" s="222"/>
      <c r="X10" s="222"/>
      <c r="Y10" s="222"/>
      <c r="Z10" s="222"/>
      <c r="AA10" s="222"/>
      <c r="AB10" s="222"/>
      <c r="AC10" s="222"/>
      <c r="AD10" s="222"/>
      <c r="AE10" s="222"/>
      <c r="AF10" s="222"/>
      <c r="AG10" s="222"/>
      <c r="AH10" s="222"/>
      <c r="AI10" s="222"/>
      <c r="AJ10" s="222"/>
      <c r="AK10" s="222"/>
      <c r="AL10" s="222"/>
      <c r="AM10" s="222"/>
      <c r="AN10" s="222"/>
      <c r="AO10" s="222"/>
      <c r="AP10" s="222"/>
      <c r="AQ10" s="222"/>
      <c r="AR10" s="222"/>
      <c r="AS10" s="222"/>
      <c r="AT10" s="222"/>
      <c r="AU10" s="223"/>
    </row>
    <row r="11" spans="1:50" ht="12.75" customHeight="1">
      <c r="A11" s="246"/>
      <c r="B11" s="247"/>
      <c r="C11" s="247"/>
      <c r="D11" s="247"/>
      <c r="E11" s="247"/>
      <c r="F11" s="247"/>
      <c r="G11" s="248"/>
      <c r="H11" s="201" t="s">
        <v>3</v>
      </c>
      <c r="I11" s="197"/>
      <c r="J11" s="197"/>
      <c r="K11" s="198"/>
      <c r="L11" s="205"/>
      <c r="M11" s="206"/>
      <c r="N11" s="206"/>
      <c r="O11" s="206"/>
      <c r="P11" s="206"/>
      <c r="Q11" s="206"/>
      <c r="R11" s="206"/>
      <c r="S11" s="206"/>
      <c r="T11" s="206"/>
      <c r="U11" s="206"/>
      <c r="V11" s="206"/>
      <c r="W11" s="206"/>
      <c r="X11" s="206"/>
      <c r="Y11" s="206"/>
      <c r="Z11" s="206"/>
      <c r="AA11" s="206"/>
      <c r="AB11" s="206"/>
      <c r="AC11" s="206"/>
      <c r="AD11" s="206"/>
      <c r="AE11" s="196" t="s">
        <v>113</v>
      </c>
      <c r="AF11" s="197"/>
      <c r="AG11" s="197"/>
      <c r="AH11" s="197"/>
      <c r="AI11" s="198"/>
      <c r="AJ11" s="194"/>
      <c r="AK11" s="194"/>
      <c r="AL11" s="194"/>
      <c r="AM11" s="194"/>
      <c r="AN11" s="194"/>
      <c r="AO11" s="194"/>
      <c r="AP11" s="194"/>
      <c r="AQ11" s="194"/>
      <c r="AR11" s="194"/>
      <c r="AS11" s="194"/>
      <c r="AT11" s="194"/>
      <c r="AU11" s="195"/>
    </row>
    <row r="12" spans="1:50" ht="12.75" customHeight="1">
      <c r="A12" s="234" t="s">
        <v>146</v>
      </c>
      <c r="B12" s="235"/>
      <c r="C12" s="235"/>
      <c r="D12" s="235"/>
      <c r="E12" s="235"/>
      <c r="F12" s="235"/>
      <c r="G12" s="236"/>
      <c r="H12" s="208" t="s">
        <v>336</v>
      </c>
      <c r="I12" s="209"/>
      <c r="J12" s="209"/>
      <c r="K12" s="209"/>
      <c r="L12" s="209"/>
      <c r="M12" s="209"/>
      <c r="N12" s="209"/>
      <c r="O12" s="209"/>
      <c r="P12" s="209"/>
      <c r="Q12" s="210"/>
      <c r="AU12" s="8"/>
    </row>
    <row r="13" spans="1:50" ht="12.75" customHeight="1">
      <c r="A13" s="237"/>
      <c r="B13" s="238"/>
      <c r="C13" s="238"/>
      <c r="D13" s="238"/>
      <c r="E13" s="238"/>
      <c r="F13" s="238"/>
      <c r="G13" s="239"/>
      <c r="H13" s="218" t="s">
        <v>110</v>
      </c>
      <c r="I13" s="219"/>
      <c r="J13" s="219"/>
      <c r="K13" s="220"/>
      <c r="L13" s="7" t="s">
        <v>112</v>
      </c>
      <c r="M13" s="199"/>
      <c r="N13" s="199"/>
      <c r="O13" s="199"/>
      <c r="P13" s="199"/>
      <c r="Q13" s="199"/>
      <c r="R13" s="199"/>
      <c r="S13" s="199"/>
      <c r="T13" s="199"/>
      <c r="U13" s="199"/>
      <c r="V13" s="199"/>
      <c r="W13" s="199"/>
      <c r="X13" s="199"/>
      <c r="Y13" s="199"/>
      <c r="Z13" s="199"/>
      <c r="AA13" s="199"/>
      <c r="AB13" s="199"/>
      <c r="AC13" s="199"/>
      <c r="AD13" s="199"/>
      <c r="AE13" s="199"/>
      <c r="AF13" s="199"/>
      <c r="AG13" s="199"/>
      <c r="AH13" s="199"/>
      <c r="AI13" s="199"/>
      <c r="AJ13" s="199"/>
      <c r="AK13" s="199"/>
      <c r="AL13" s="199"/>
      <c r="AM13" s="199"/>
      <c r="AN13" s="199"/>
      <c r="AO13" s="199"/>
      <c r="AP13" s="199"/>
      <c r="AQ13" s="199"/>
      <c r="AR13" s="199"/>
      <c r="AS13" s="199"/>
      <c r="AT13" s="199"/>
      <c r="AU13" s="200"/>
    </row>
    <row r="14" spans="1:50" ht="10.5" customHeight="1">
      <c r="A14" s="237"/>
      <c r="B14" s="238"/>
      <c r="C14" s="238"/>
      <c r="D14" s="238"/>
      <c r="E14" s="238"/>
      <c r="F14" s="238"/>
      <c r="G14" s="239"/>
      <c r="H14" s="202" t="s">
        <v>111</v>
      </c>
      <c r="I14" s="203"/>
      <c r="J14" s="203"/>
      <c r="K14" s="204"/>
      <c r="L14" s="224"/>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6"/>
    </row>
    <row r="15" spans="1:50" ht="12.75" customHeight="1">
      <c r="A15" s="237"/>
      <c r="B15" s="238"/>
      <c r="C15" s="238"/>
      <c r="D15" s="238"/>
      <c r="E15" s="238"/>
      <c r="F15" s="238"/>
      <c r="G15" s="239"/>
      <c r="H15" s="213"/>
      <c r="I15" s="214"/>
      <c r="J15" s="214"/>
      <c r="K15" s="215"/>
      <c r="L15" s="327"/>
      <c r="M15" s="328"/>
      <c r="N15" s="328"/>
      <c r="O15" s="328"/>
      <c r="P15" s="328"/>
      <c r="Q15" s="328"/>
      <c r="R15" s="328"/>
      <c r="S15" s="328"/>
      <c r="T15" s="328"/>
      <c r="U15" s="328"/>
      <c r="V15" s="328"/>
      <c r="W15" s="328"/>
      <c r="X15" s="328"/>
      <c r="Y15" s="328"/>
      <c r="Z15" s="328"/>
      <c r="AA15" s="328"/>
      <c r="AB15" s="328"/>
      <c r="AC15" s="328"/>
      <c r="AD15" s="328"/>
      <c r="AE15" s="328"/>
      <c r="AF15" s="328"/>
      <c r="AG15" s="328"/>
      <c r="AH15" s="328"/>
      <c r="AI15" s="328"/>
      <c r="AJ15" s="328"/>
      <c r="AK15" s="328"/>
      <c r="AL15" s="328"/>
      <c r="AM15" s="328"/>
      <c r="AN15" s="328"/>
      <c r="AO15" s="328"/>
      <c r="AP15" s="328"/>
      <c r="AQ15" s="328"/>
      <c r="AR15" s="328"/>
      <c r="AS15" s="328"/>
      <c r="AT15" s="328"/>
      <c r="AU15" s="329"/>
    </row>
    <row r="16" spans="1:50" ht="12.75" customHeight="1">
      <c r="A16" s="240"/>
      <c r="B16" s="241"/>
      <c r="C16" s="241"/>
      <c r="D16" s="241"/>
      <c r="E16" s="241"/>
      <c r="F16" s="241"/>
      <c r="G16" s="242"/>
      <c r="H16" s="201" t="s">
        <v>4</v>
      </c>
      <c r="I16" s="197"/>
      <c r="J16" s="197"/>
      <c r="K16" s="197"/>
      <c r="L16" s="205"/>
      <c r="M16" s="206"/>
      <c r="N16" s="206"/>
      <c r="O16" s="206"/>
      <c r="P16" s="206"/>
      <c r="Q16" s="206"/>
      <c r="R16" s="206"/>
      <c r="S16" s="206"/>
      <c r="T16" s="206"/>
      <c r="U16" s="206"/>
      <c r="V16" s="206"/>
      <c r="W16" s="206"/>
      <c r="X16" s="206"/>
      <c r="Y16" s="206"/>
      <c r="Z16" s="206"/>
      <c r="AA16" s="206"/>
      <c r="AB16" s="206"/>
      <c r="AC16" s="206"/>
      <c r="AD16" s="207"/>
      <c r="AE16" s="196" t="s">
        <v>114</v>
      </c>
      <c r="AF16" s="197"/>
      <c r="AG16" s="197"/>
      <c r="AH16" s="197"/>
      <c r="AI16" s="198"/>
      <c r="AJ16" s="194"/>
      <c r="AK16" s="194"/>
      <c r="AL16" s="194"/>
      <c r="AM16" s="194"/>
      <c r="AN16" s="194"/>
      <c r="AO16" s="194"/>
      <c r="AP16" s="194"/>
      <c r="AQ16" s="194"/>
      <c r="AR16" s="194"/>
      <c r="AS16" s="194"/>
      <c r="AT16" s="194"/>
      <c r="AU16" s="195"/>
      <c r="AV16" s="13"/>
      <c r="AW16" s="14">
        <f>LEN(L16)</f>
        <v>0</v>
      </c>
    </row>
    <row r="17" spans="1:53" ht="12.75" customHeight="1">
      <c r="A17" s="349" t="s">
        <v>145</v>
      </c>
      <c r="B17" s="244"/>
      <c r="C17" s="244"/>
      <c r="D17" s="244"/>
      <c r="E17" s="244"/>
      <c r="F17" s="244"/>
      <c r="G17" s="245"/>
      <c r="H17" s="218" t="s">
        <v>1</v>
      </c>
      <c r="I17" s="219"/>
      <c r="J17" s="219"/>
      <c r="K17" s="220"/>
      <c r="L17" s="221"/>
      <c r="M17" s="222"/>
      <c r="N17" s="222"/>
      <c r="O17" s="222"/>
      <c r="P17" s="222"/>
      <c r="Q17" s="222"/>
      <c r="R17" s="222"/>
      <c r="S17" s="222"/>
      <c r="T17" s="222"/>
      <c r="U17" s="222"/>
      <c r="V17" s="222"/>
      <c r="W17" s="222"/>
      <c r="X17" s="222"/>
      <c r="Y17" s="222"/>
      <c r="Z17" s="222"/>
      <c r="AA17" s="222"/>
      <c r="AB17" s="222"/>
      <c r="AC17" s="222"/>
      <c r="AD17" s="363"/>
      <c r="AE17" s="348" t="s">
        <v>147</v>
      </c>
      <c r="AF17" s="219"/>
      <c r="AG17" s="219"/>
      <c r="AH17" s="219"/>
      <c r="AI17" s="220"/>
      <c r="AJ17" s="222"/>
      <c r="AK17" s="222"/>
      <c r="AL17" s="222"/>
      <c r="AM17" s="222"/>
      <c r="AN17" s="222"/>
      <c r="AO17" s="222"/>
      <c r="AP17" s="222"/>
      <c r="AQ17" s="222"/>
      <c r="AR17" s="222"/>
      <c r="AS17" s="222"/>
      <c r="AT17" s="222"/>
      <c r="AU17" s="223"/>
    </row>
    <row r="18" spans="1:53" ht="12.75" customHeight="1">
      <c r="A18" s="350"/>
      <c r="B18" s="351"/>
      <c r="C18" s="351"/>
      <c r="D18" s="351"/>
      <c r="E18" s="351"/>
      <c r="F18" s="351"/>
      <c r="G18" s="352"/>
      <c r="H18" s="324" t="s">
        <v>2</v>
      </c>
      <c r="I18" s="325"/>
      <c r="J18" s="325"/>
      <c r="K18" s="326"/>
      <c r="L18" s="354"/>
      <c r="M18" s="355"/>
      <c r="N18" s="355"/>
      <c r="O18" s="355"/>
      <c r="P18" s="355"/>
      <c r="Q18" s="355"/>
      <c r="R18" s="355"/>
      <c r="S18" s="355"/>
      <c r="T18" s="355"/>
      <c r="U18" s="355"/>
      <c r="V18" s="355"/>
      <c r="W18" s="355"/>
      <c r="X18" s="355"/>
      <c r="Y18" s="355"/>
      <c r="Z18" s="355"/>
      <c r="AA18" s="355"/>
      <c r="AB18" s="355"/>
      <c r="AC18" s="355"/>
      <c r="AD18" s="356"/>
      <c r="AE18" s="367" t="s">
        <v>148</v>
      </c>
      <c r="AF18" s="325"/>
      <c r="AG18" s="325"/>
      <c r="AH18" s="325"/>
      <c r="AI18" s="326"/>
      <c r="AJ18" s="346"/>
      <c r="AK18" s="346"/>
      <c r="AL18" s="346"/>
      <c r="AM18" s="346"/>
      <c r="AN18" s="346"/>
      <c r="AO18" s="346"/>
      <c r="AP18" s="346"/>
      <c r="AQ18" s="346"/>
      <c r="AR18" s="346"/>
      <c r="AS18" s="346"/>
      <c r="AT18" s="346"/>
      <c r="AU18" s="347"/>
    </row>
    <row r="19" spans="1:53" ht="12.75" customHeight="1">
      <c r="A19" s="350"/>
      <c r="B19" s="351"/>
      <c r="C19" s="351"/>
      <c r="D19" s="351"/>
      <c r="E19" s="351"/>
      <c r="F19" s="351"/>
      <c r="G19" s="352"/>
      <c r="H19" s="324"/>
      <c r="I19" s="325"/>
      <c r="J19" s="325"/>
      <c r="K19" s="326"/>
      <c r="L19" s="357"/>
      <c r="M19" s="358"/>
      <c r="N19" s="358"/>
      <c r="O19" s="358"/>
      <c r="P19" s="358"/>
      <c r="Q19" s="358"/>
      <c r="R19" s="358"/>
      <c r="S19" s="358"/>
      <c r="T19" s="358"/>
      <c r="U19" s="358"/>
      <c r="V19" s="358"/>
      <c r="W19" s="358"/>
      <c r="X19" s="358"/>
      <c r="Y19" s="358"/>
      <c r="Z19" s="358"/>
      <c r="AA19" s="358"/>
      <c r="AB19" s="358"/>
      <c r="AC19" s="358"/>
      <c r="AD19" s="359"/>
      <c r="AE19" s="367" t="s">
        <v>149</v>
      </c>
      <c r="AF19" s="325"/>
      <c r="AG19" s="325"/>
      <c r="AH19" s="325"/>
      <c r="AI19" s="326"/>
      <c r="AJ19" s="346"/>
      <c r="AK19" s="346"/>
      <c r="AL19" s="346"/>
      <c r="AM19" s="346"/>
      <c r="AN19" s="346"/>
      <c r="AO19" s="346"/>
      <c r="AP19" s="346"/>
      <c r="AQ19" s="346"/>
      <c r="AR19" s="346"/>
      <c r="AS19" s="346"/>
      <c r="AT19" s="346"/>
      <c r="AU19" s="347"/>
    </row>
    <row r="20" spans="1:53" ht="12.75" customHeight="1" thickBot="1">
      <c r="A20" s="330"/>
      <c r="B20" s="331"/>
      <c r="C20" s="331"/>
      <c r="D20" s="331"/>
      <c r="E20" s="331"/>
      <c r="F20" s="331"/>
      <c r="G20" s="353"/>
      <c r="H20" s="360" t="s">
        <v>5</v>
      </c>
      <c r="I20" s="361"/>
      <c r="J20" s="361"/>
      <c r="K20" s="362"/>
      <c r="L20" s="364"/>
      <c r="M20" s="365"/>
      <c r="N20" s="365"/>
      <c r="O20" s="365"/>
      <c r="P20" s="365"/>
      <c r="Q20" s="365"/>
      <c r="R20" s="365"/>
      <c r="S20" s="365"/>
      <c r="T20" s="365"/>
      <c r="U20" s="365"/>
      <c r="V20" s="365"/>
      <c r="W20" s="365"/>
      <c r="X20" s="365"/>
      <c r="Y20" s="365"/>
      <c r="Z20" s="365"/>
      <c r="AA20" s="365"/>
      <c r="AB20" s="365"/>
      <c r="AC20" s="365"/>
      <c r="AD20" s="366"/>
      <c r="AE20" s="374" t="s">
        <v>115</v>
      </c>
      <c r="AF20" s="361"/>
      <c r="AG20" s="361"/>
      <c r="AH20" s="361"/>
      <c r="AI20" s="362"/>
      <c r="AJ20" s="378"/>
      <c r="AK20" s="379"/>
      <c r="AL20" s="379"/>
      <c r="AM20" s="379"/>
      <c r="AN20" s="379"/>
      <c r="AO20" s="379"/>
      <c r="AP20" s="379"/>
      <c r="AQ20" s="379"/>
      <c r="AR20" s="379"/>
      <c r="AS20" s="379"/>
      <c r="AT20" s="379"/>
      <c r="AU20" s="380"/>
    </row>
    <row r="21" spans="1:53" ht="12" customHeight="1" thickBot="1"/>
    <row r="22" spans="1:53" ht="24" customHeight="1" thickBot="1">
      <c r="A22" s="375" t="s">
        <v>158</v>
      </c>
      <c r="B22" s="376"/>
      <c r="C22" s="376"/>
      <c r="D22" s="376"/>
      <c r="E22" s="376"/>
      <c r="F22" s="376"/>
      <c r="G22" s="376"/>
      <c r="H22" s="376"/>
      <c r="I22" s="376"/>
      <c r="J22" s="376"/>
      <c r="K22" s="376"/>
      <c r="L22" s="371" t="s">
        <v>166</v>
      </c>
      <c r="M22" s="372"/>
      <c r="N22" s="372"/>
      <c r="O22" s="372"/>
      <c r="P22" s="372"/>
      <c r="Q22" s="372"/>
      <c r="R22" s="372"/>
      <c r="S22" s="372"/>
      <c r="T22" s="372"/>
      <c r="U22" s="372"/>
      <c r="V22" s="372"/>
      <c r="W22" s="372"/>
      <c r="X22" s="372"/>
      <c r="Y22" s="372"/>
      <c r="Z22" s="373"/>
      <c r="AB22" s="375" t="s">
        <v>14</v>
      </c>
      <c r="AC22" s="376"/>
      <c r="AD22" s="376"/>
      <c r="AE22" s="376"/>
      <c r="AF22" s="376"/>
      <c r="AG22" s="376"/>
      <c r="AH22" s="376"/>
      <c r="AI22" s="376"/>
      <c r="AJ22" s="376"/>
      <c r="AK22" s="368"/>
      <c r="AL22" s="369"/>
      <c r="AM22" s="369"/>
      <c r="AN22" s="369"/>
      <c r="AO22" s="369"/>
      <c r="AP22" s="369"/>
      <c r="AQ22" s="369"/>
      <c r="AR22" s="369"/>
      <c r="AS22" s="369"/>
      <c r="AT22" s="369"/>
      <c r="AU22" s="370"/>
    </row>
    <row r="23" spans="1:53" ht="30.75" customHeight="1">
      <c r="A23" s="153" t="s">
        <v>152</v>
      </c>
      <c r="B23" s="387"/>
      <c r="C23" s="387"/>
      <c r="D23" s="387"/>
      <c r="E23" s="387"/>
      <c r="F23" s="387"/>
      <c r="G23" s="387"/>
      <c r="H23" s="387"/>
      <c r="I23" s="387"/>
      <c r="J23" s="387"/>
      <c r="K23" s="387"/>
      <c r="L23" s="387"/>
      <c r="M23" s="387"/>
      <c r="N23" s="387"/>
      <c r="O23" s="387"/>
      <c r="P23" s="387"/>
      <c r="Q23" s="387"/>
      <c r="R23" s="387"/>
      <c r="S23" s="387"/>
      <c r="T23" s="387"/>
      <c r="U23" s="387"/>
      <c r="V23" s="387"/>
      <c r="W23" s="387"/>
      <c r="X23" s="387"/>
      <c r="Y23" s="387"/>
      <c r="Z23" s="387"/>
      <c r="AA23" s="387"/>
      <c r="AB23" s="387"/>
      <c r="AC23" s="387"/>
      <c r="AD23" s="387"/>
      <c r="AE23" s="387"/>
      <c r="AF23" s="387"/>
      <c r="AG23" s="387"/>
      <c r="AH23" s="387"/>
      <c r="AI23" s="387"/>
      <c r="AJ23" s="387"/>
      <c r="AK23" s="387"/>
      <c r="AL23" s="387"/>
      <c r="AM23" s="387"/>
      <c r="AN23" s="387"/>
      <c r="AO23" s="387"/>
      <c r="AP23" s="387"/>
      <c r="AQ23" s="387"/>
      <c r="AR23" s="387"/>
      <c r="AS23" s="387"/>
      <c r="AT23" s="387"/>
      <c r="AU23" s="387"/>
    </row>
    <row r="24" spans="1:53" ht="13.5" customHeight="1" thickBot="1">
      <c r="L24" s="394"/>
      <c r="M24" s="394"/>
      <c r="N24" s="394"/>
      <c r="O24" s="394"/>
      <c r="P24" s="394"/>
      <c r="Q24" s="394"/>
      <c r="R24" s="394"/>
      <c r="S24" s="394"/>
      <c r="T24" s="394"/>
      <c r="U24" s="394"/>
      <c r="V24" s="394"/>
      <c r="W24" s="394"/>
      <c r="X24" s="394"/>
      <c r="Y24" s="394"/>
      <c r="Z24" s="394"/>
      <c r="AA24" s="394"/>
      <c r="AB24" s="394"/>
      <c r="AC24" s="394"/>
      <c r="AD24" s="394"/>
      <c r="AE24" s="394"/>
      <c r="AF24" s="394"/>
      <c r="AG24" s="394"/>
      <c r="AH24" s="394"/>
      <c r="AI24" s="394"/>
      <c r="AJ24" s="394"/>
      <c r="AK24" s="394"/>
      <c r="AL24" s="394"/>
      <c r="AM24" s="394"/>
      <c r="AN24" s="394"/>
      <c r="AO24" s="394"/>
      <c r="AP24" s="394"/>
      <c r="AQ24" s="394"/>
      <c r="AR24" s="394"/>
      <c r="AS24" s="394"/>
      <c r="AT24" s="394"/>
      <c r="AU24" s="394"/>
    </row>
    <row r="25" spans="1:53" ht="24" customHeight="1" thickBot="1">
      <c r="A25" s="388" t="s">
        <v>139</v>
      </c>
      <c r="B25" s="389"/>
      <c r="C25" s="389"/>
      <c r="D25" s="389"/>
      <c r="E25" s="389"/>
      <c r="F25" s="389"/>
      <c r="G25" s="389"/>
      <c r="H25" s="389"/>
      <c r="I25" s="389"/>
      <c r="J25" s="389"/>
      <c r="K25" s="390"/>
      <c r="L25" s="391" t="s">
        <v>133</v>
      </c>
      <c r="M25" s="392"/>
      <c r="N25" s="392"/>
      <c r="O25" s="392"/>
      <c r="P25" s="392"/>
      <c r="Q25" s="392"/>
      <c r="R25" s="392"/>
      <c r="S25" s="392"/>
      <c r="T25" s="392"/>
      <c r="U25" s="392"/>
      <c r="V25" s="392"/>
      <c r="W25" s="392"/>
      <c r="X25" s="392"/>
      <c r="Y25" s="392"/>
      <c r="Z25" s="392"/>
      <c r="AA25" s="392"/>
      <c r="AB25" s="392"/>
      <c r="AC25" s="392"/>
      <c r="AD25" s="392"/>
      <c r="AE25" s="392"/>
      <c r="AF25" s="392"/>
      <c r="AG25" s="392"/>
      <c r="AH25" s="392"/>
      <c r="AI25" s="392"/>
      <c r="AJ25" s="392"/>
      <c r="AK25" s="392"/>
      <c r="AL25" s="392"/>
      <c r="AM25" s="392"/>
      <c r="AN25" s="392"/>
      <c r="AO25" s="392"/>
      <c r="AP25" s="392"/>
      <c r="AQ25" s="392"/>
      <c r="AR25" s="392"/>
      <c r="AS25" s="392"/>
      <c r="AT25" s="392"/>
      <c r="AU25" s="393"/>
      <c r="AW25" s="81" t="str">
        <f>VLOOKUP(L25,'マスタ201807-'!$O:$P,2,0)</f>
        <v>選択してください</v>
      </c>
    </row>
    <row r="26" spans="1:53" ht="24" customHeight="1" thickBot="1">
      <c r="A26" s="381" t="s">
        <v>140</v>
      </c>
      <c r="B26" s="382"/>
      <c r="C26" s="382"/>
      <c r="D26" s="382"/>
      <c r="E26" s="382"/>
      <c r="F26" s="382"/>
      <c r="G26" s="382"/>
      <c r="H26" s="382"/>
      <c r="I26" s="382"/>
      <c r="J26" s="382"/>
      <c r="K26" s="383"/>
      <c r="L26" s="384" t="s">
        <v>133</v>
      </c>
      <c r="M26" s="385"/>
      <c r="N26" s="385"/>
      <c r="O26" s="385"/>
      <c r="P26" s="385"/>
      <c r="Q26" s="385"/>
      <c r="R26" s="385"/>
      <c r="S26" s="385"/>
      <c r="T26" s="385"/>
      <c r="U26" s="385"/>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385"/>
      <c r="AS26" s="385"/>
      <c r="AT26" s="385"/>
      <c r="AU26" s="386"/>
      <c r="AW26" s="14">
        <f>VLOOKUP(L26,'マスタ201807-'!F:G,2,0)</f>
        <v>0</v>
      </c>
    </row>
    <row r="27" spans="1:53" ht="30.75" customHeight="1">
      <c r="A27" s="152" t="s">
        <v>271</v>
      </c>
      <c r="B27" s="152"/>
      <c r="C27" s="152"/>
      <c r="D27" s="152"/>
      <c r="E27" s="152"/>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c r="AK27" s="153"/>
      <c r="AL27" s="153"/>
      <c r="AM27" s="153"/>
      <c r="AN27" s="153"/>
      <c r="AO27" s="153"/>
      <c r="AP27" s="153"/>
      <c r="AQ27" s="153"/>
      <c r="AR27" s="153"/>
      <c r="AS27" s="153"/>
      <c r="AT27" s="153"/>
      <c r="AU27" s="153"/>
    </row>
    <row r="28" spans="1:53" ht="8.25" customHeight="1">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row>
    <row r="29" spans="1:53" ht="13.5" customHeight="1" thickBot="1">
      <c r="A29" s="80" t="s">
        <v>270</v>
      </c>
      <c r="B29" s="80"/>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0"/>
      <c r="AL29" s="80"/>
      <c r="AM29" s="80"/>
      <c r="AN29" s="80"/>
      <c r="AO29" s="80"/>
      <c r="AP29" s="80"/>
      <c r="AQ29" s="80"/>
      <c r="AR29" s="80"/>
      <c r="AS29" s="80"/>
      <c r="AT29" s="80"/>
      <c r="AU29" s="80"/>
    </row>
    <row r="30" spans="1:53" ht="25.5" customHeight="1">
      <c r="A30" s="281" t="s">
        <v>213</v>
      </c>
      <c r="B30" s="284"/>
      <c r="C30" s="284"/>
      <c r="D30" s="284"/>
      <c r="E30" s="284"/>
      <c r="F30" s="284"/>
      <c r="G30" s="284"/>
      <c r="H30" s="284"/>
      <c r="I30" s="285"/>
      <c r="J30" s="275"/>
      <c r="K30" s="276"/>
      <c r="L30" s="276"/>
      <c r="M30" s="276"/>
      <c r="N30" s="276"/>
      <c r="O30" s="276"/>
      <c r="P30" s="276"/>
      <c r="Q30" s="276"/>
      <c r="R30" s="276"/>
      <c r="S30" s="276"/>
      <c r="T30" s="276"/>
      <c r="U30" s="276"/>
      <c r="V30" s="276"/>
      <c r="W30" s="277"/>
      <c r="X30" s="281" t="s">
        <v>214</v>
      </c>
      <c r="Y30" s="282"/>
      <c r="Z30" s="282"/>
      <c r="AA30" s="282"/>
      <c r="AB30" s="282"/>
      <c r="AC30" s="282"/>
      <c r="AD30" s="282"/>
      <c r="AE30" s="282"/>
      <c r="AF30" s="283"/>
      <c r="AG30" s="301"/>
      <c r="AH30" s="302"/>
      <c r="AI30" s="302"/>
      <c r="AJ30" s="302"/>
      <c r="AK30" s="302"/>
      <c r="AL30" s="302"/>
      <c r="AM30" s="302"/>
      <c r="AN30" s="302"/>
      <c r="AO30" s="302"/>
      <c r="AP30" s="302"/>
      <c r="AQ30" s="302"/>
      <c r="AR30" s="302"/>
      <c r="AS30" s="302"/>
      <c r="AT30" s="302"/>
      <c r="AU30" s="303"/>
    </row>
    <row r="31" spans="1:53" ht="25.5" customHeight="1" thickBot="1">
      <c r="A31" s="289" t="s">
        <v>215</v>
      </c>
      <c r="B31" s="290"/>
      <c r="C31" s="290"/>
      <c r="D31" s="290"/>
      <c r="E31" s="290"/>
      <c r="F31" s="290"/>
      <c r="G31" s="290"/>
      <c r="H31" s="290"/>
      <c r="I31" s="291"/>
      <c r="J31" s="286" t="str">
        <f>IF(J32="A","なし","選択してください")</f>
        <v>選択してください</v>
      </c>
      <c r="K31" s="287"/>
      <c r="L31" s="287"/>
      <c r="M31" s="287"/>
      <c r="N31" s="287"/>
      <c r="O31" s="287"/>
      <c r="P31" s="287"/>
      <c r="Q31" s="287"/>
      <c r="R31" s="287"/>
      <c r="S31" s="287"/>
      <c r="T31" s="287"/>
      <c r="U31" s="287"/>
      <c r="V31" s="287"/>
      <c r="W31" s="288"/>
      <c r="X31" s="289" t="s">
        <v>356</v>
      </c>
      <c r="Y31" s="311"/>
      <c r="Z31" s="311"/>
      <c r="AA31" s="311"/>
      <c r="AB31" s="311"/>
      <c r="AC31" s="311"/>
      <c r="AD31" s="312" t="s">
        <v>357</v>
      </c>
      <c r="AE31" s="313"/>
      <c r="AF31" s="313"/>
      <c r="AG31" s="313"/>
      <c r="AH31" s="313"/>
      <c r="AI31" s="313"/>
      <c r="AJ31" s="314" t="s">
        <v>347</v>
      </c>
      <c r="AK31" s="315"/>
      <c r="AL31" s="315"/>
      <c r="AM31" s="316"/>
      <c r="AN31" s="317" t="str">
        <f>IF('マスタ201807-'!T30="動的","選択不要",
     IF(J31="あり","選択不要(東日本BR)",
          IF(AO32="A","東日本BR(デフォルト)",
               IF(AO32="B","西日本BR(デフォルト)","先に「フレッツお客様ID」を入力してください。"
               )
          )
     )
)</f>
        <v>選択不要</v>
      </c>
      <c r="AO31" s="318"/>
      <c r="AP31" s="318"/>
      <c r="AQ31" s="318"/>
      <c r="AR31" s="318"/>
      <c r="AS31" s="318"/>
      <c r="AT31" s="318"/>
      <c r="AU31" s="319"/>
      <c r="BA31" s="101" t="str">
        <f>IF(AN31="東日本BR(デフォルト)","西日本BRをご希望の場合はリストから選択ください。",IF(AN31="西日本BR(デフォルト)","東日本BRをご希望の場合はリストから選択ください。",""))</f>
        <v/>
      </c>
    </row>
    <row r="32" spans="1:53" s="99" customFormat="1" ht="13.5" customHeight="1" thickBot="1">
      <c r="J32" s="100" t="str">
        <f>IF(OR(L26='マスタ201807-'!C6,L26='マスタ201807-'!C7,L26='マスタ201807-'!C11,L26='マスタ201807-'!C12),"A","B")</f>
        <v>B</v>
      </c>
      <c r="AN32" s="100" t="str">
        <f>ASC(MID(J30,4,1))</f>
        <v/>
      </c>
      <c r="AO32" s="100" t="str">
        <f>IF(ASC(MID(J30,2,1))="O","A",IF(OR(AN32="1",AN32="2",AN32="3",AN32="4"),"A",IF(OR(AN32="5",AN32="6",AN32="7",AN32="8",AN32="9"),"B","C")))</f>
        <v>C</v>
      </c>
    </row>
    <row r="33" spans="1:53" ht="25.5" customHeight="1" thickBot="1">
      <c r="A33" s="278" t="s">
        <v>154</v>
      </c>
      <c r="B33" s="279"/>
      <c r="C33" s="279"/>
      <c r="D33" s="279"/>
      <c r="E33" s="279"/>
      <c r="F33" s="279"/>
      <c r="G33" s="279"/>
      <c r="H33" s="279"/>
      <c r="I33" s="279"/>
      <c r="J33" s="279"/>
      <c r="K33" s="280"/>
      <c r="L33" s="270" t="s">
        <v>263</v>
      </c>
      <c r="M33" s="271"/>
      <c r="N33" s="271"/>
      <c r="O33" s="271"/>
      <c r="P33" s="271"/>
      <c r="Q33" s="271"/>
      <c r="R33" s="271"/>
      <c r="S33" s="271"/>
      <c r="T33" s="272"/>
      <c r="U33" s="273" t="s">
        <v>153</v>
      </c>
      <c r="V33" s="273"/>
      <c r="W33" s="273"/>
      <c r="X33" s="273"/>
      <c r="Y33" s="273"/>
      <c r="Z33" s="273"/>
      <c r="AA33" s="273"/>
      <c r="AB33" s="273"/>
      <c r="AC33" s="273"/>
      <c r="AD33" s="273"/>
      <c r="AE33" s="273"/>
      <c r="AF33" s="273"/>
      <c r="AG33" s="273"/>
      <c r="AH33" s="273"/>
      <c r="AI33" s="273"/>
      <c r="AJ33" s="273"/>
      <c r="AK33" s="273"/>
      <c r="AL33" s="273"/>
      <c r="AM33" s="273"/>
      <c r="AN33" s="273"/>
      <c r="AO33" s="273"/>
      <c r="AP33" s="273"/>
      <c r="AQ33" s="273"/>
      <c r="AR33" s="273"/>
      <c r="AS33" s="273"/>
      <c r="AT33" s="273"/>
      <c r="AU33" s="274"/>
    </row>
    <row r="34" spans="1:53" ht="13.5" customHeight="1" thickBot="1"/>
    <row r="35" spans="1:53" ht="25.5" customHeight="1" thickBot="1">
      <c r="A35" s="309" t="s">
        <v>151</v>
      </c>
      <c r="B35" s="310"/>
      <c r="C35" s="310"/>
      <c r="D35" s="310"/>
      <c r="E35" s="310"/>
      <c r="F35" s="310"/>
      <c r="G35" s="310"/>
      <c r="H35" s="310"/>
      <c r="I35" s="310"/>
      <c r="J35" s="310"/>
      <c r="K35" s="310"/>
      <c r="L35" s="306" t="s">
        <v>323</v>
      </c>
      <c r="M35" s="307"/>
      <c r="N35" s="307"/>
      <c r="O35" s="307"/>
      <c r="P35" s="307"/>
      <c r="Q35" s="307"/>
      <c r="R35" s="307"/>
      <c r="S35" s="307"/>
      <c r="T35" s="308"/>
    </row>
    <row r="36" spans="1:53" ht="13.5" customHeight="1" thickBot="1"/>
    <row r="37" spans="1:53" ht="18.75" customHeight="1">
      <c r="A37" s="250" t="s">
        <v>31</v>
      </c>
      <c r="B37" s="251"/>
      <c r="C37" s="251"/>
      <c r="D37" s="251"/>
      <c r="E37" s="251"/>
      <c r="F37" s="251"/>
      <c r="G37" s="251"/>
      <c r="H37" s="251"/>
      <c r="I37" s="251"/>
      <c r="J37" s="251"/>
      <c r="K37" s="252"/>
      <c r="L37" s="298" t="s">
        <v>323</v>
      </c>
      <c r="M37" s="299"/>
      <c r="N37" s="299"/>
      <c r="O37" s="299"/>
      <c r="P37" s="299"/>
      <c r="Q37" s="299"/>
      <c r="R37" s="299"/>
      <c r="S37" s="299"/>
      <c r="T37" s="300"/>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3"/>
      <c r="AV37" s="9"/>
    </row>
    <row r="38" spans="1:53" ht="13.5" customHeight="1">
      <c r="A38" s="253"/>
      <c r="B38" s="254"/>
      <c r="C38" s="254"/>
      <c r="D38" s="254"/>
      <c r="E38" s="254"/>
      <c r="F38" s="254"/>
      <c r="G38" s="254"/>
      <c r="H38" s="254"/>
      <c r="I38" s="254"/>
      <c r="J38" s="254"/>
      <c r="K38" s="255"/>
      <c r="L38" s="268" t="s">
        <v>150</v>
      </c>
      <c r="M38" s="268"/>
      <c r="N38" s="268"/>
      <c r="O38" s="268"/>
      <c r="P38" s="268"/>
      <c r="Q38" s="268"/>
      <c r="R38" s="268"/>
      <c r="S38" s="268"/>
      <c r="T38" s="268"/>
      <c r="U38" s="268"/>
      <c r="V38" s="268"/>
      <c r="W38" s="268"/>
      <c r="X38" s="268"/>
      <c r="Y38" s="268"/>
      <c r="Z38" s="268"/>
      <c r="AA38" s="268"/>
      <c r="AB38" s="268"/>
      <c r="AC38" s="268"/>
      <c r="AD38" s="268"/>
      <c r="AE38" s="268"/>
      <c r="AF38" s="268"/>
      <c r="AG38" s="268"/>
      <c r="AH38" s="268"/>
      <c r="AI38" s="268"/>
      <c r="AJ38" s="268"/>
      <c r="AK38" s="268"/>
      <c r="AL38" s="268"/>
      <c r="AM38" s="268"/>
      <c r="AN38" s="268"/>
      <c r="AO38" s="268"/>
      <c r="AP38" s="268"/>
      <c r="AQ38" s="268"/>
      <c r="AR38" s="268"/>
      <c r="AS38" s="268"/>
      <c r="AT38" s="268"/>
      <c r="AU38" s="269"/>
      <c r="AV38" s="9"/>
      <c r="AW38" s="15"/>
    </row>
    <row r="39" spans="1:53" ht="13.5" customHeight="1" thickBot="1">
      <c r="A39" s="256"/>
      <c r="B39" s="257"/>
      <c r="C39" s="257"/>
      <c r="D39" s="257"/>
      <c r="E39" s="257"/>
      <c r="F39" s="257"/>
      <c r="G39" s="257"/>
      <c r="H39" s="257"/>
      <c r="I39" s="257"/>
      <c r="J39" s="257"/>
      <c r="K39" s="258"/>
      <c r="L39" s="249" t="s">
        <v>32</v>
      </c>
      <c r="M39" s="249"/>
      <c r="N39" s="249"/>
      <c r="O39" s="249"/>
      <c r="P39" s="249"/>
      <c r="Q39" s="249"/>
      <c r="R39" s="249"/>
      <c r="S39" s="249"/>
      <c r="T39" s="249"/>
      <c r="U39" s="249"/>
      <c r="V39" s="249"/>
      <c r="W39" s="249"/>
      <c r="X39" s="249"/>
      <c r="Y39" s="249"/>
      <c r="Z39" s="249"/>
      <c r="AA39" s="249"/>
      <c r="AB39" s="249"/>
      <c r="AC39" s="249"/>
      <c r="AD39" s="249"/>
      <c r="AE39" s="249"/>
      <c r="AF39" s="304" t="s">
        <v>157</v>
      </c>
      <c r="AG39" s="304"/>
      <c r="AH39" s="304"/>
      <c r="AI39" s="304"/>
      <c r="AJ39" s="304"/>
      <c r="AK39" s="304"/>
      <c r="AL39" s="304"/>
      <c r="AM39" s="304"/>
      <c r="AN39" s="304"/>
      <c r="AO39" s="304"/>
      <c r="AP39" s="304"/>
      <c r="AQ39" s="304"/>
      <c r="AR39" s="304"/>
      <c r="AS39" s="304"/>
      <c r="AT39" s="304"/>
      <c r="AU39" s="305"/>
    </row>
    <row r="40" spans="1:53" ht="13.5" customHeight="1" thickBot="1">
      <c r="A40" s="2"/>
      <c r="B40" s="2"/>
      <c r="C40" s="2"/>
      <c r="D40" s="2"/>
      <c r="E40" s="2"/>
      <c r="F40" s="2"/>
      <c r="G40" s="2"/>
      <c r="H40" s="2"/>
      <c r="I40" s="2"/>
      <c r="J40" s="2"/>
    </row>
    <row r="41" spans="1:53" ht="12.75" customHeight="1">
      <c r="A41" s="259" t="s">
        <v>155</v>
      </c>
      <c r="B41" s="260"/>
      <c r="C41" s="260"/>
      <c r="D41" s="260"/>
      <c r="E41" s="260"/>
      <c r="F41" s="260"/>
      <c r="G41" s="260"/>
      <c r="H41" s="260"/>
      <c r="I41" s="260"/>
      <c r="J41" s="260"/>
      <c r="K41" s="261"/>
      <c r="L41" s="292" t="s">
        <v>36</v>
      </c>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260"/>
      <c r="AL41" s="260"/>
      <c r="AM41" s="260"/>
      <c r="AN41" s="260"/>
      <c r="AO41" s="260"/>
      <c r="AP41" s="260"/>
      <c r="AQ41" s="260"/>
      <c r="AR41" s="260"/>
      <c r="AS41" s="260"/>
      <c r="AT41" s="260"/>
      <c r="AU41" s="293"/>
    </row>
    <row r="42" spans="1:53" ht="12.6">
      <c r="A42" s="262"/>
      <c r="B42" s="263"/>
      <c r="C42" s="263"/>
      <c r="D42" s="263"/>
      <c r="E42" s="263"/>
      <c r="F42" s="263"/>
      <c r="G42" s="263"/>
      <c r="H42" s="263"/>
      <c r="I42" s="263"/>
      <c r="J42" s="263"/>
      <c r="K42" s="264"/>
      <c r="L42" s="294"/>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95"/>
    </row>
    <row r="43" spans="1:53" ht="12.75" customHeight="1">
      <c r="A43" s="262"/>
      <c r="B43" s="263"/>
      <c r="C43" s="263"/>
      <c r="D43" s="263"/>
      <c r="E43" s="263"/>
      <c r="F43" s="263"/>
      <c r="G43" s="263"/>
      <c r="H43" s="263"/>
      <c r="I43" s="263"/>
      <c r="J43" s="263"/>
      <c r="K43" s="264"/>
      <c r="L43" s="294"/>
      <c r="M43" s="263"/>
      <c r="N43" s="263"/>
      <c r="O43" s="263"/>
      <c r="P43" s="263"/>
      <c r="Q43" s="263"/>
      <c r="R43" s="263"/>
      <c r="S43" s="263"/>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95"/>
    </row>
    <row r="44" spans="1:53" ht="14.25" customHeight="1" thickBot="1">
      <c r="A44" s="265"/>
      <c r="B44" s="266"/>
      <c r="C44" s="266"/>
      <c r="D44" s="266"/>
      <c r="E44" s="266"/>
      <c r="F44" s="266"/>
      <c r="G44" s="266"/>
      <c r="H44" s="266"/>
      <c r="I44" s="266"/>
      <c r="J44" s="266"/>
      <c r="K44" s="267"/>
      <c r="L44" s="29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AP44" s="266"/>
      <c r="AQ44" s="266"/>
      <c r="AR44" s="266"/>
      <c r="AS44" s="266"/>
      <c r="AT44" s="266"/>
      <c r="AU44" s="297"/>
      <c r="AY44" s="4"/>
      <c r="AZ44" s="4"/>
      <c r="BA44" s="4"/>
    </row>
    <row r="45" spans="1:53" ht="42" customHeight="1">
      <c r="A45" s="152" t="s">
        <v>156</v>
      </c>
      <c r="B45" s="152"/>
      <c r="C45" s="152"/>
      <c r="D45" s="152"/>
      <c r="E45" s="152"/>
      <c r="F45" s="152"/>
      <c r="G45" s="152"/>
      <c r="H45" s="152"/>
      <c r="I45" s="152"/>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2"/>
      <c r="AJ45" s="152"/>
      <c r="AK45" s="152"/>
      <c r="AL45" s="152"/>
      <c r="AM45" s="152"/>
      <c r="AN45" s="152"/>
      <c r="AO45" s="152"/>
      <c r="AP45" s="152"/>
      <c r="AQ45" s="152"/>
      <c r="AR45" s="152"/>
      <c r="AS45" s="152"/>
      <c r="AT45" s="152"/>
      <c r="AU45" s="152"/>
      <c r="AY45" s="4"/>
      <c r="AZ45" s="4"/>
      <c r="BA45" s="4"/>
    </row>
    <row r="46" spans="1:53" ht="5.25" customHeight="1">
      <c r="A46" s="3"/>
      <c r="B46" s="3"/>
      <c r="C46" s="3"/>
      <c r="D46" s="3"/>
      <c r="E46" s="3"/>
      <c r="F46" s="3"/>
      <c r="G46" s="3"/>
      <c r="H46" s="3"/>
      <c r="I46" s="2"/>
      <c r="J46" s="2"/>
      <c r="K46" s="2"/>
      <c r="L46" s="2"/>
      <c r="Q46" s="2"/>
      <c r="R46" s="2"/>
      <c r="S46" s="2"/>
      <c r="T46" s="2"/>
      <c r="U46" s="2"/>
      <c r="V46" s="2"/>
      <c r="W46" s="2"/>
      <c r="X46" s="2"/>
      <c r="Y46" s="2"/>
      <c r="Z46" s="2"/>
      <c r="AA46" s="2"/>
      <c r="AB46" s="2"/>
      <c r="AC46" s="2"/>
      <c r="AD46" s="4"/>
      <c r="AE46" s="4"/>
      <c r="AF46" s="2"/>
      <c r="AG46" s="2"/>
      <c r="AH46" s="2"/>
      <c r="AI46" s="2"/>
      <c r="AJ46" s="4"/>
      <c r="AK46" s="4"/>
      <c r="AL46" s="4"/>
      <c r="AM46" s="4"/>
      <c r="AN46" s="4"/>
      <c r="AO46" s="4"/>
      <c r="AP46" s="4"/>
      <c r="AQ46" s="4"/>
      <c r="AR46" s="4"/>
      <c r="AS46" s="4"/>
      <c r="AT46" s="4"/>
      <c r="AU46" s="4"/>
      <c r="AY46" s="4"/>
      <c r="AZ46" s="4"/>
      <c r="BA46" s="4"/>
    </row>
    <row r="47" spans="1:53" ht="19.5" customHeight="1">
      <c r="A47" s="153" t="s">
        <v>305</v>
      </c>
      <c r="B47" s="153"/>
      <c r="C47" s="153"/>
      <c r="D47" s="153"/>
      <c r="E47" s="153"/>
      <c r="F47" s="153"/>
      <c r="G47" s="153"/>
      <c r="H47" s="153"/>
      <c r="I47" s="153"/>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c r="AP47" s="153"/>
      <c r="AQ47" s="153"/>
      <c r="AR47" s="153"/>
      <c r="AS47" s="153"/>
      <c r="AT47" s="153"/>
      <c r="AU47" s="153"/>
      <c r="AY47" s="4"/>
      <c r="AZ47" s="4"/>
      <c r="BA47" s="4"/>
    </row>
    <row r="48" spans="1:53" ht="20.25" customHeight="1">
      <c r="A48" s="153"/>
      <c r="B48" s="153"/>
      <c r="C48" s="153"/>
      <c r="D48" s="153"/>
      <c r="E48" s="153"/>
      <c r="F48" s="153"/>
      <c r="G48" s="153"/>
      <c r="H48" s="153"/>
      <c r="I48" s="153"/>
      <c r="J48" s="153"/>
      <c r="K48" s="153"/>
      <c r="L48" s="153"/>
      <c r="M48" s="153"/>
      <c r="N48" s="153"/>
      <c r="O48" s="153"/>
      <c r="P48" s="153"/>
      <c r="Q48" s="153"/>
      <c r="R48" s="153"/>
      <c r="S48" s="153"/>
      <c r="T48" s="153"/>
      <c r="U48" s="153"/>
      <c r="V48" s="153"/>
      <c r="W48" s="153"/>
      <c r="X48" s="153"/>
      <c r="Y48" s="153"/>
      <c r="Z48" s="153"/>
      <c r="AA48" s="153"/>
      <c r="AB48" s="153"/>
      <c r="AC48" s="153"/>
      <c r="AD48" s="153"/>
      <c r="AE48" s="153"/>
      <c r="AF48" s="153"/>
      <c r="AG48" s="153"/>
      <c r="AH48" s="153"/>
      <c r="AI48" s="153"/>
      <c r="AJ48" s="153"/>
      <c r="AK48" s="153"/>
      <c r="AL48" s="153"/>
      <c r="AM48" s="153"/>
      <c r="AN48" s="153"/>
      <c r="AO48" s="153"/>
      <c r="AP48" s="153"/>
      <c r="AQ48" s="153"/>
      <c r="AR48" s="153"/>
      <c r="AS48" s="153"/>
      <c r="AT48" s="153"/>
      <c r="AU48" s="153"/>
    </row>
    <row r="49" spans="1:47" ht="18.75" customHeight="1">
      <c r="A49" s="153"/>
      <c r="B49" s="153"/>
      <c r="C49" s="153"/>
      <c r="D49" s="153"/>
      <c r="E49" s="153"/>
      <c r="F49" s="153"/>
      <c r="G49" s="153"/>
      <c r="H49" s="153"/>
      <c r="I49" s="153"/>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c r="AP49" s="153"/>
      <c r="AQ49" s="153"/>
      <c r="AR49" s="153"/>
      <c r="AS49" s="153"/>
      <c r="AT49" s="153"/>
      <c r="AU49" s="153"/>
    </row>
    <row r="50" spans="1:47" ht="6" customHeight="1">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row>
    <row r="51" spans="1:47" ht="10.5" customHeight="1">
      <c r="A51" s="168" t="s">
        <v>13</v>
      </c>
      <c r="B51" s="143"/>
      <c r="C51" s="169"/>
      <c r="D51" s="176"/>
      <c r="E51" s="176"/>
      <c r="F51" s="176"/>
      <c r="G51" s="176"/>
      <c r="H51" s="176"/>
      <c r="I51" s="176"/>
      <c r="J51" s="176"/>
      <c r="K51" s="176"/>
      <c r="L51" s="176"/>
      <c r="M51" s="176"/>
      <c r="N51" s="176"/>
      <c r="O51" s="176"/>
      <c r="P51" s="176"/>
      <c r="Q51" s="176"/>
      <c r="R51" s="176"/>
      <c r="S51" s="176"/>
      <c r="T51" s="176"/>
      <c r="U51" s="176"/>
      <c r="V51" s="176"/>
      <c r="W51" s="176"/>
      <c r="X51" s="176"/>
      <c r="Y51" s="176"/>
      <c r="Z51" s="176"/>
      <c r="AA51" s="176"/>
      <c r="AB51" s="176"/>
      <c r="AC51" s="176"/>
      <c r="AD51" s="176"/>
      <c r="AE51" s="176"/>
      <c r="AF51" s="176"/>
      <c r="AG51" s="176"/>
      <c r="AH51" s="176"/>
      <c r="AI51" s="176"/>
      <c r="AJ51" s="176"/>
      <c r="AK51" s="176"/>
      <c r="AL51" s="176"/>
      <c r="AM51" s="176"/>
      <c r="AN51" s="176"/>
      <c r="AO51" s="176"/>
      <c r="AP51" s="176"/>
      <c r="AQ51" s="176"/>
      <c r="AR51" s="176"/>
      <c r="AS51" s="176"/>
      <c r="AT51" s="176"/>
      <c r="AU51" s="177"/>
    </row>
    <row r="52" spans="1:47" ht="12.75" customHeight="1">
      <c r="A52" s="170"/>
      <c r="B52" s="171"/>
      <c r="C52" s="172"/>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178"/>
      <c r="AI52" s="178"/>
      <c r="AJ52" s="178"/>
      <c r="AK52" s="178"/>
      <c r="AL52" s="178"/>
      <c r="AM52" s="178"/>
      <c r="AN52" s="178"/>
      <c r="AO52" s="178"/>
      <c r="AP52" s="178"/>
      <c r="AQ52" s="178"/>
      <c r="AR52" s="178"/>
      <c r="AS52" s="178"/>
      <c r="AT52" s="178"/>
      <c r="AU52" s="179"/>
    </row>
    <row r="53" spans="1:47" ht="12.75" customHeight="1">
      <c r="A53" s="119" t="s">
        <v>363</v>
      </c>
      <c r="B53" s="120"/>
      <c r="C53" s="120"/>
      <c r="D53" s="120"/>
      <c r="E53" s="120"/>
      <c r="F53" s="120"/>
      <c r="G53" s="120"/>
      <c r="H53" s="120"/>
      <c r="I53" s="120"/>
      <c r="J53" s="121"/>
      <c r="K53" s="188" t="s">
        <v>338</v>
      </c>
      <c r="L53" s="189"/>
      <c r="M53" s="189"/>
      <c r="N53" s="190"/>
      <c r="O53" s="191"/>
      <c r="P53" s="191"/>
      <c r="Q53" s="191"/>
      <c r="R53" s="191"/>
      <c r="S53" s="191"/>
      <c r="T53" s="192"/>
      <c r="U53" s="157" t="s">
        <v>141</v>
      </c>
      <c r="V53" s="158"/>
      <c r="W53" s="158"/>
      <c r="X53" s="158"/>
      <c r="Y53" s="158"/>
      <c r="Z53" s="158"/>
      <c r="AA53" s="161" t="s">
        <v>364</v>
      </c>
      <c r="AB53" s="161"/>
      <c r="AC53" s="161"/>
      <c r="AD53" s="161"/>
      <c r="AE53" s="161"/>
      <c r="AF53" s="161"/>
      <c r="AG53" s="161"/>
      <c r="AH53" s="161"/>
      <c r="AI53" s="161"/>
      <c r="AJ53" s="158" t="s">
        <v>142</v>
      </c>
      <c r="AK53" s="158"/>
      <c r="AL53" s="158"/>
      <c r="AM53" s="158"/>
      <c r="AN53" s="158"/>
      <c r="AO53" s="159" t="s">
        <v>365</v>
      </c>
      <c r="AP53" s="159"/>
      <c r="AQ53" s="159"/>
      <c r="AR53" s="159"/>
      <c r="AS53" s="159"/>
      <c r="AT53" s="159"/>
      <c r="AU53" s="160"/>
    </row>
    <row r="54" spans="1:47" ht="27.75" customHeight="1">
      <c r="A54" s="122" t="s">
        <v>307</v>
      </c>
      <c r="B54" s="123"/>
      <c r="C54" s="123"/>
      <c r="D54" s="123"/>
      <c r="E54" s="123"/>
      <c r="F54" s="123"/>
      <c r="G54" s="123"/>
      <c r="H54" s="123"/>
      <c r="I54" s="123"/>
      <c r="J54" s="124"/>
      <c r="K54" s="185" t="s">
        <v>8</v>
      </c>
      <c r="L54" s="186"/>
      <c r="M54" s="186"/>
      <c r="N54" s="186"/>
      <c r="O54" s="186"/>
      <c r="P54" s="186"/>
      <c r="Q54" s="186"/>
      <c r="R54" s="186"/>
      <c r="S54" s="186"/>
      <c r="T54" s="187"/>
      <c r="U54" s="142" t="s">
        <v>280</v>
      </c>
      <c r="V54" s="142"/>
      <c r="W54" s="142"/>
      <c r="X54" s="142"/>
      <c r="Y54" s="142"/>
      <c r="AB54" s="143" t="s">
        <v>282</v>
      </c>
      <c r="AC54" s="143"/>
      <c r="AE54" s="142" t="s">
        <v>281</v>
      </c>
      <c r="AF54" s="142"/>
      <c r="AG54" s="142"/>
      <c r="AH54" s="142"/>
      <c r="AI54" s="142"/>
      <c r="AJ54" s="142"/>
      <c r="AK54" s="142"/>
      <c r="AL54" s="142"/>
      <c r="AM54" s="142"/>
      <c r="AN54" s="142"/>
      <c r="AO54" s="142" t="s">
        <v>10</v>
      </c>
      <c r="AP54" s="142"/>
      <c r="AQ54" s="142"/>
      <c r="AR54" s="142"/>
      <c r="AS54" s="142"/>
      <c r="AU54" s="12"/>
    </row>
    <row r="55" spans="1:47" ht="13.5" customHeight="1">
      <c r="A55" s="125" t="s">
        <v>293</v>
      </c>
      <c r="B55" s="126"/>
      <c r="C55" s="126"/>
      <c r="D55" s="126"/>
      <c r="E55" s="127" t="s">
        <v>294</v>
      </c>
      <c r="F55" s="127"/>
      <c r="G55" s="127"/>
      <c r="H55" s="127"/>
      <c r="I55" s="127"/>
      <c r="J55" s="128"/>
      <c r="K55" s="165"/>
      <c r="L55" s="166"/>
      <c r="M55" s="166"/>
      <c r="N55" s="166"/>
      <c r="O55" s="166"/>
      <c r="P55" s="166"/>
      <c r="Q55" s="166"/>
      <c r="R55" s="166"/>
      <c r="S55" s="166"/>
      <c r="T55" s="167"/>
      <c r="U55" s="147">
        <v>6376</v>
      </c>
      <c r="V55" s="147"/>
      <c r="W55" s="147"/>
      <c r="X55" s="147"/>
      <c r="Y55" s="147"/>
      <c r="Z55" s="89"/>
      <c r="AA55" s="18"/>
      <c r="AC55" s="16">
        <v>2</v>
      </c>
      <c r="AE55" s="144" t="s">
        <v>366</v>
      </c>
      <c r="AF55" s="145"/>
      <c r="AG55" s="145"/>
      <c r="AH55" s="145"/>
      <c r="AI55" s="145"/>
      <c r="AJ55" s="145"/>
      <c r="AK55" s="145"/>
      <c r="AL55" s="145"/>
      <c r="AM55" s="145"/>
      <c r="AN55" s="146"/>
      <c r="AO55" s="147">
        <v>6376</v>
      </c>
      <c r="AP55" s="147"/>
      <c r="AQ55" s="147"/>
      <c r="AR55" s="147"/>
      <c r="AS55" s="147"/>
      <c r="AT55" s="17"/>
      <c r="AU55" s="90"/>
    </row>
    <row r="56" spans="1:47" ht="13.5" customHeight="1">
      <c r="A56" s="129" t="s">
        <v>295</v>
      </c>
      <c r="B56" s="130"/>
      <c r="C56" s="130"/>
      <c r="D56" s="130"/>
      <c r="E56" s="131" t="str">
        <f>IFERROR(VLOOKUP(E55,'マスタ201807-'!T:U,2,0),"")</f>
        <v>部門名を選択して下さい</v>
      </c>
      <c r="F56" s="131"/>
      <c r="G56" s="131"/>
      <c r="H56" s="131"/>
      <c r="I56" s="131"/>
      <c r="J56" s="132"/>
      <c r="K56" s="144"/>
      <c r="L56" s="145"/>
      <c r="M56" s="145"/>
      <c r="N56" s="145"/>
      <c r="O56" s="145"/>
      <c r="P56" s="145"/>
      <c r="Q56" s="145"/>
      <c r="R56" s="145"/>
      <c r="S56" s="145"/>
      <c r="T56" s="146"/>
      <c r="U56" s="10" t="s">
        <v>11</v>
      </c>
      <c r="V56" s="11"/>
      <c r="W56" s="11"/>
      <c r="X56" s="11"/>
      <c r="Y56" s="175" t="s">
        <v>367</v>
      </c>
      <c r="Z56" s="175"/>
      <c r="AA56" s="175"/>
      <c r="AB56" s="175"/>
      <c r="AC56" s="175"/>
      <c r="AD56" s="175"/>
      <c r="AE56" s="175"/>
      <c r="AF56" s="175"/>
      <c r="AG56" s="175"/>
      <c r="AH56" s="175"/>
      <c r="AI56" s="175"/>
      <c r="AJ56" s="175"/>
      <c r="AK56" s="175"/>
      <c r="AL56" s="175"/>
      <c r="AM56" s="180"/>
      <c r="AN56" s="143"/>
      <c r="AO56" s="143"/>
      <c r="AP56" s="143"/>
      <c r="AQ56" s="143"/>
      <c r="AR56" s="143"/>
      <c r="AS56" s="143"/>
      <c r="AT56" s="143"/>
      <c r="AU56" s="181"/>
    </row>
    <row r="57" spans="1:47" ht="13.5" customHeight="1">
      <c r="A57" s="133" t="s">
        <v>296</v>
      </c>
      <c r="B57" s="134"/>
      <c r="C57" s="134"/>
      <c r="D57" s="134"/>
      <c r="E57" s="134"/>
      <c r="F57" s="134"/>
      <c r="G57" s="134"/>
      <c r="H57" s="134"/>
      <c r="I57" s="134"/>
      <c r="J57" s="135"/>
      <c r="K57" s="173" t="s">
        <v>120</v>
      </c>
      <c r="L57" s="174"/>
      <c r="M57" s="174"/>
      <c r="N57" s="162"/>
      <c r="O57" s="163"/>
      <c r="P57" s="163"/>
      <c r="Q57" s="163"/>
      <c r="R57" s="163"/>
      <c r="S57" s="163"/>
      <c r="T57" s="164"/>
      <c r="U57" s="154" t="s">
        <v>119</v>
      </c>
      <c r="V57" s="155"/>
      <c r="W57" s="155"/>
      <c r="X57" s="155"/>
      <c r="Y57" s="156"/>
      <c r="Z57" s="162" t="s">
        <v>337</v>
      </c>
      <c r="AA57" s="163"/>
      <c r="AB57" s="163"/>
      <c r="AC57" s="164"/>
      <c r="AD57" s="154" t="s">
        <v>118</v>
      </c>
      <c r="AE57" s="155"/>
      <c r="AF57" s="155"/>
      <c r="AG57" s="155"/>
      <c r="AH57" s="156"/>
      <c r="AI57" s="162" t="s">
        <v>337</v>
      </c>
      <c r="AJ57" s="163"/>
      <c r="AK57" s="163"/>
      <c r="AL57" s="163"/>
      <c r="AM57" s="182"/>
      <c r="AN57" s="183"/>
      <c r="AO57" s="183"/>
      <c r="AP57" s="183"/>
      <c r="AQ57" s="183"/>
      <c r="AR57" s="183"/>
      <c r="AS57" s="183"/>
      <c r="AT57" s="183"/>
      <c r="AU57" s="184"/>
    </row>
    <row r="58" spans="1:47" ht="13.5" customHeight="1" thickBot="1">
      <c r="A58" s="139" t="s">
        <v>117</v>
      </c>
      <c r="B58" s="140"/>
      <c r="C58" s="140"/>
      <c r="D58" s="140"/>
      <c r="E58" s="140"/>
      <c r="F58" s="140"/>
      <c r="G58" s="140"/>
      <c r="H58" s="140"/>
      <c r="I58" s="140"/>
      <c r="J58" s="141"/>
      <c r="K58" s="148" t="s">
        <v>12</v>
      </c>
      <c r="L58" s="149"/>
      <c r="M58" s="149"/>
      <c r="N58" s="150"/>
      <c r="O58" s="150"/>
      <c r="P58" s="150"/>
      <c r="Q58" s="150"/>
      <c r="R58" s="150"/>
      <c r="S58" s="150"/>
      <c r="T58" s="151"/>
      <c r="U58" s="136"/>
      <c r="V58" s="137"/>
      <c r="W58" s="137"/>
      <c r="X58" s="137"/>
      <c r="Y58" s="137"/>
      <c r="Z58" s="137"/>
      <c r="AA58" s="137"/>
      <c r="AB58" s="137"/>
      <c r="AC58" s="138"/>
      <c r="AD58" s="136"/>
      <c r="AE58" s="137"/>
      <c r="AF58" s="137"/>
      <c r="AG58" s="137"/>
      <c r="AH58" s="137"/>
      <c r="AI58" s="137"/>
      <c r="AJ58" s="137"/>
      <c r="AK58" s="137"/>
      <c r="AL58" s="137"/>
      <c r="AM58" s="116"/>
      <c r="AN58" s="117"/>
      <c r="AO58" s="117"/>
      <c r="AP58" s="117"/>
      <c r="AQ58" s="117"/>
      <c r="AR58" s="117"/>
      <c r="AS58" s="117"/>
      <c r="AT58" s="117"/>
      <c r="AU58" s="118"/>
    </row>
    <row r="59" spans="1:47" ht="13.5" customHeight="1" thickBot="1">
      <c r="AB59" s="23" t="s">
        <v>16</v>
      </c>
      <c r="AC59" s="22" t="s">
        <v>17</v>
      </c>
      <c r="AD59" s="19"/>
      <c r="AE59" s="19"/>
      <c r="AF59" s="20" t="s">
        <v>18</v>
      </c>
      <c r="AG59" s="19"/>
      <c r="AH59" s="19"/>
      <c r="AI59" s="19"/>
      <c r="AJ59" s="19"/>
      <c r="AK59" s="19"/>
      <c r="AL59" s="19"/>
      <c r="AM59" s="19"/>
      <c r="AN59" s="19"/>
      <c r="AO59" s="19"/>
      <c r="AP59" s="19"/>
      <c r="AQ59" s="21" t="s">
        <v>18</v>
      </c>
      <c r="AR59" s="19">
        <v>0</v>
      </c>
      <c r="AS59" s="19">
        <v>0</v>
      </c>
      <c r="AT59" s="78">
        <v>0</v>
      </c>
      <c r="AU59" s="79">
        <v>0</v>
      </c>
    </row>
  </sheetData>
  <sheetProtection algorithmName="SHA-512" hashValue="1KJ2gowgdmVgaL9qvh0wyl2IqB4uo3POhqDEVBh5FoNtGNOcWG+wCYgySpvmNKJs01lZOzq9JAFmYthtwBwdnQ==" saltValue="uRadeE+M11G6wMC2gWa5Sg==" spinCount="100000" sheet="1" formatCells="0"/>
  <mergeCells count="125">
    <mergeCell ref="A27:AU27"/>
    <mergeCell ref="AE18:AI18"/>
    <mergeCell ref="AE19:AI19"/>
    <mergeCell ref="AK22:AU22"/>
    <mergeCell ref="L22:Z22"/>
    <mergeCell ref="M13:AU13"/>
    <mergeCell ref="AE20:AI20"/>
    <mergeCell ref="AB22:AJ22"/>
    <mergeCell ref="L9:AU9"/>
    <mergeCell ref="AJ20:AU20"/>
    <mergeCell ref="A26:K26"/>
    <mergeCell ref="L26:AU26"/>
    <mergeCell ref="A22:K22"/>
    <mergeCell ref="A23:AU23"/>
    <mergeCell ref="A25:K25"/>
    <mergeCell ref="L25:AU25"/>
    <mergeCell ref="L24:AU24"/>
    <mergeCell ref="Y3:AH3"/>
    <mergeCell ref="H3:X3"/>
    <mergeCell ref="A6:AU6"/>
    <mergeCell ref="H18:K19"/>
    <mergeCell ref="L14:AU15"/>
    <mergeCell ref="H7:K7"/>
    <mergeCell ref="A4:G5"/>
    <mergeCell ref="H4:X5"/>
    <mergeCell ref="Y4:AH5"/>
    <mergeCell ref="AI4:AU5"/>
    <mergeCell ref="AJ17:AU17"/>
    <mergeCell ref="AJ18:AU18"/>
    <mergeCell ref="AJ19:AU19"/>
    <mergeCell ref="AE17:AI17"/>
    <mergeCell ref="H17:K17"/>
    <mergeCell ref="A17:G20"/>
    <mergeCell ref="L18:AD19"/>
    <mergeCell ref="H20:K20"/>
    <mergeCell ref="L17:AD17"/>
    <mergeCell ref="L20:AD20"/>
    <mergeCell ref="L39:AE39"/>
    <mergeCell ref="A37:K39"/>
    <mergeCell ref="A41:K44"/>
    <mergeCell ref="L38:AU38"/>
    <mergeCell ref="L33:T33"/>
    <mergeCell ref="U33:AU33"/>
    <mergeCell ref="J30:W30"/>
    <mergeCell ref="A33:K33"/>
    <mergeCell ref="X30:AF30"/>
    <mergeCell ref="A30:I30"/>
    <mergeCell ref="J31:W31"/>
    <mergeCell ref="A31:I31"/>
    <mergeCell ref="L41:AU44"/>
    <mergeCell ref="L37:T37"/>
    <mergeCell ref="AG30:AU30"/>
    <mergeCell ref="AF39:AU39"/>
    <mergeCell ref="L35:T35"/>
    <mergeCell ref="A35:K35"/>
    <mergeCell ref="X31:AC31"/>
    <mergeCell ref="AD31:AI31"/>
    <mergeCell ref="AJ31:AM31"/>
    <mergeCell ref="AN31:AU31"/>
    <mergeCell ref="A1:AU1"/>
    <mergeCell ref="AJ11:AU11"/>
    <mergeCell ref="AJ16:AU16"/>
    <mergeCell ref="AE11:AI11"/>
    <mergeCell ref="AE16:AI16"/>
    <mergeCell ref="M7:AU7"/>
    <mergeCell ref="H9:K9"/>
    <mergeCell ref="H8:K8"/>
    <mergeCell ref="H16:K16"/>
    <mergeCell ref="L16:AD16"/>
    <mergeCell ref="H12:Q12"/>
    <mergeCell ref="A3:G3"/>
    <mergeCell ref="H14:K15"/>
    <mergeCell ref="AI3:AU3"/>
    <mergeCell ref="H13:K13"/>
    <mergeCell ref="H11:K11"/>
    <mergeCell ref="L11:AD11"/>
    <mergeCell ref="L10:AU10"/>
    <mergeCell ref="L8:AU8"/>
    <mergeCell ref="AR2:AU2"/>
    <mergeCell ref="A7:G9"/>
    <mergeCell ref="A12:G16"/>
    <mergeCell ref="A10:G11"/>
    <mergeCell ref="H10:K10"/>
    <mergeCell ref="A45:AU45"/>
    <mergeCell ref="A47:AU49"/>
    <mergeCell ref="U57:Y57"/>
    <mergeCell ref="U53:Z53"/>
    <mergeCell ref="AO53:AU53"/>
    <mergeCell ref="AJ53:AN53"/>
    <mergeCell ref="AA53:AI53"/>
    <mergeCell ref="AD57:AH57"/>
    <mergeCell ref="Z57:AC57"/>
    <mergeCell ref="AI57:AL57"/>
    <mergeCell ref="AO55:AS55"/>
    <mergeCell ref="K55:T56"/>
    <mergeCell ref="A51:C52"/>
    <mergeCell ref="N57:T57"/>
    <mergeCell ref="K57:M57"/>
    <mergeCell ref="Y56:AL56"/>
    <mergeCell ref="D51:AU52"/>
    <mergeCell ref="AO54:AS54"/>
    <mergeCell ref="AM56:AU56"/>
    <mergeCell ref="AM57:AU57"/>
    <mergeCell ref="K54:T54"/>
    <mergeCell ref="K53:M53"/>
    <mergeCell ref="N53:T53"/>
    <mergeCell ref="AM58:AU58"/>
    <mergeCell ref="A53:J53"/>
    <mergeCell ref="A54:J54"/>
    <mergeCell ref="A55:D55"/>
    <mergeCell ref="E55:J55"/>
    <mergeCell ref="A56:D56"/>
    <mergeCell ref="E56:J56"/>
    <mergeCell ref="A57:D57"/>
    <mergeCell ref="E57:J57"/>
    <mergeCell ref="U58:AC58"/>
    <mergeCell ref="AD58:AL58"/>
    <mergeCell ref="A58:J58"/>
    <mergeCell ref="AE54:AN54"/>
    <mergeCell ref="AB54:AC54"/>
    <mergeCell ref="AE55:AN55"/>
    <mergeCell ref="U54:Y54"/>
    <mergeCell ref="U55:Y55"/>
    <mergeCell ref="K58:M58"/>
    <mergeCell ref="N58:T58"/>
  </mergeCells>
  <phoneticPr fontId="2"/>
  <conditionalFormatting sqref="A33:K33">
    <cfRule type="expression" dxfId="41" priority="24">
      <formula>$L$25&lt;&gt;"イーサエコノミー（v6プラス）"</formula>
    </cfRule>
  </conditionalFormatting>
  <conditionalFormatting sqref="A29:AU29 J30 AG30 AD31 AN31">
    <cfRule type="expression" dxfId="40" priority="28" stopIfTrue="1">
      <formula>$L$25="イーサエコノミー（v6プラス）"</formula>
    </cfRule>
  </conditionalFormatting>
  <conditionalFormatting sqref="E55:J55">
    <cfRule type="expression" dxfId="39" priority="13">
      <formula>OR($E$55="OSG",$E$55="選択▼")</formula>
    </cfRule>
  </conditionalFormatting>
  <conditionalFormatting sqref="H3">
    <cfRule type="expression" dxfId="38" priority="12">
      <formula>$H$3=""</formula>
    </cfRule>
  </conditionalFormatting>
  <conditionalFormatting sqref="J31">
    <cfRule type="expression" dxfId="37" priority="19" stopIfTrue="1">
      <formula>AND($L$25="イーサエコノミー（v6プラス）",$J$31&lt;&gt;"(選択してください)")</formula>
    </cfRule>
  </conditionalFormatting>
  <conditionalFormatting sqref="J31:W31">
    <cfRule type="expression" dxfId="36" priority="18">
      <formula>AND($L$25="イーサエコノミー（v6プラス）",$J$31="(選択してください)")</formula>
    </cfRule>
  </conditionalFormatting>
  <conditionalFormatting sqref="L33:T33">
    <cfRule type="expression" dxfId="35" priority="22">
      <formula>AND($L$25&lt;&gt;"イーサエコノミー（v6プラス）",L$33="(選択してください)")</formula>
    </cfRule>
  </conditionalFormatting>
  <conditionalFormatting sqref="L16:AD16">
    <cfRule type="expression" dxfId="34" priority="36" stopIfTrue="1">
      <formula>$AW$16&gt;27</formula>
    </cfRule>
  </conditionalFormatting>
  <conditionalFormatting sqref="L24:AU24">
    <cfRule type="expression" dxfId="33" priority="16">
      <formula>$L$24&lt;&gt;"こちらの条件は開通希望日が2019/3/6以降の場合に申込可能になります。条件または希望日を変更してください。"</formula>
    </cfRule>
    <cfRule type="expression" dxfId="32" priority="17">
      <formula>$L$24="こちらの条件は開通希望日が2019/3/6以降の場合に申込可能になります。条件または希望日を変更してください。"</formula>
    </cfRule>
  </conditionalFormatting>
  <conditionalFormatting sqref="L33:AU33">
    <cfRule type="expression" dxfId="31" priority="23">
      <formula>$L$25&lt;&gt;"イーサエコノミー（v6プラス）"</formula>
    </cfRule>
  </conditionalFormatting>
  <conditionalFormatting sqref="N53:T53">
    <cfRule type="expression" dxfId="30" priority="5">
      <formula>$H$4&lt;&gt;"解約⇒新規（IP転用有り）"</formula>
    </cfRule>
  </conditionalFormatting>
  <conditionalFormatting sqref="U33">
    <cfRule type="expression" dxfId="29" priority="40">
      <formula>$L$33="あり"</formula>
    </cfRule>
  </conditionalFormatting>
  <conditionalFormatting sqref="AF39">
    <cfRule type="expression" dxfId="28" priority="41" stopIfTrue="1">
      <formula>$AW$37=2</formula>
    </cfRule>
  </conditionalFormatting>
  <conditionalFormatting sqref="AI4">
    <cfRule type="expression" dxfId="27" priority="7">
      <formula>$H$4&lt;&gt;"解約⇒新規（IP転用有り）"</formula>
    </cfRule>
  </conditionalFormatting>
  <conditionalFormatting sqref="AI3:AU3">
    <cfRule type="expression" dxfId="26" priority="11">
      <formula>$AI$3=""</formula>
    </cfRule>
  </conditionalFormatting>
  <conditionalFormatting sqref="AJ31 A30:A31 X30:X31">
    <cfRule type="expression" dxfId="25" priority="25">
      <formula>$L$25="イーサエコノミー（v6プラス）"</formula>
    </cfRule>
  </conditionalFormatting>
  <conditionalFormatting sqref="AJ31">
    <cfRule type="expression" dxfId="24" priority="2">
      <formula>$AG$31="(選択してください)"</formula>
    </cfRule>
    <cfRule type="colorScale" priority="3">
      <colorScale>
        <cfvo type="min"/>
        <cfvo type="max"/>
        <color rgb="FFFF7128"/>
        <color rgb="FFFFEF9C"/>
      </colorScale>
    </cfRule>
  </conditionalFormatting>
  <conditionalFormatting sqref="A53:AU58">
    <cfRule type="expression" dxfId="23" priority="1">
      <formula>$A$53&lt;&gt;"SIGMA"</formula>
    </cfRule>
  </conditionalFormatting>
  <dataValidations count="15">
    <dataValidation type="date" allowBlank="1" showInputMessage="1" showErrorMessage="1" promptTitle="入力時注意事項" prompt="日付形式（2018/1/1や1月1日）で入力すれば曜日は自動で設定されます。" sqref="AI3:AU3 H3" xr:uid="{00000000-0002-0000-0000-000000000000}">
      <formula1>1</formula1>
      <formula2>401768</formula2>
    </dataValidation>
    <dataValidation type="list" allowBlank="1" showInputMessage="1" showErrorMessage="1" promptTitle="入力時注意事項" prompt="どちらか選択してください。" sqref="H12:Q12" xr:uid="{00000000-0002-0000-0000-000001000000}">
      <formula1>"□　上記「ご契約者」と同じ,■　上記「ご契約者」と同じ"</formula1>
    </dataValidation>
    <dataValidation type="textLength" errorStyle="information" allowBlank="1" showInputMessage="1" showErrorMessage="1" errorTitle="文字数制限" error="ご請求先名は全角27文字までとなります。" sqref="L16:AD16" xr:uid="{00000000-0002-0000-0000-000002000000}">
      <formula1>0</formula1>
      <formula2>27</formula2>
    </dataValidation>
    <dataValidation type="list" allowBlank="1" showInputMessage="1" showErrorMessage="1" sqref="Z57 AI57" xr:uid="{00000000-0002-0000-0000-000003000000}">
      <formula1>"選択▼,新規,既存"</formula1>
    </dataValidation>
    <dataValidation type="list" allowBlank="1" showInputMessage="1" showErrorMessage="1" sqref="L25" xr:uid="{00000000-0002-0000-0000-000004000000}">
      <formula1>サービスリスト</formula1>
    </dataValidation>
    <dataValidation type="list" allowBlank="1" showInputMessage="1" showErrorMessage="1" sqref="L26:AU26" xr:uid="{00000000-0002-0000-0000-000005000000}">
      <formula1>INDIRECT($AW$25)</formula1>
    </dataValidation>
    <dataValidation type="list" allowBlank="1" showInputMessage="1" showErrorMessage="1" sqref="L33:T33" xr:uid="{00000000-0002-0000-0000-000006000000}">
      <formula1>"(選択してください),なし,あり"</formula1>
    </dataValidation>
    <dataValidation type="textLength" imeMode="off" allowBlank="1" showInputMessage="1" showErrorMessage="1" promptTitle="入力時注意事項" prompt="4桁でご記入ください。" sqref="AO55:AS55 U55:Y55" xr:uid="{00000000-0002-0000-0000-000007000000}">
      <formula1>4</formula1>
      <formula2>4</formula2>
    </dataValidation>
    <dataValidation type="textLength" imeMode="off" allowBlank="1" showInputMessage="1" showErrorMessage="1" promptTitle="入力時注意事項" prompt="10桁でご記入ください。" sqref="AE55:AN55" xr:uid="{00000000-0002-0000-0000-000008000000}">
      <formula1>10</formula1>
      <formula2>10</formula2>
    </dataValidation>
    <dataValidation imeMode="off" allowBlank="1" showInputMessage="1" showErrorMessage="1" sqref="N57:T57 AI4" xr:uid="{00000000-0002-0000-0000-000009000000}"/>
    <dataValidation imeMode="off" allowBlank="1" showInputMessage="1" showErrorMessage="1" promptTitle="入力時注意事項" prompt="英字1桁+数字6桁でご記入ください。" sqref="AO53:AU53" xr:uid="{00000000-0002-0000-0000-00000A000000}"/>
    <dataValidation type="textLength" imeMode="off" allowBlank="1" showInputMessage="1" showErrorMessage="1" promptTitle="入力時注意事項" prompt="8桁でご記入ください。" sqref="U58:AL58" xr:uid="{00000000-0002-0000-0000-00000B000000}">
      <formula1>8</formula1>
      <formula2>8</formula2>
    </dataValidation>
    <dataValidation imeMode="off" allowBlank="1" showInputMessage="1" showErrorMessage="1" prompt="解約⇒新規（IP転用）の場合のみ入力してください" sqref="N53:T53" xr:uid="{00000000-0002-0000-0000-00000E000000}"/>
    <dataValidation allowBlank="1" showInputMessage="1" showErrorMessage="1" error="プルダウンから選択してください。" sqref="AJ31" xr:uid="{E5AC7CBB-B5F2-4FF1-8DAE-DDE6E836C19D}"/>
    <dataValidation type="list" allowBlank="1" showInputMessage="1" showErrorMessage="1" sqref="A53:J53" xr:uid="{26DE1BD9-D27A-42FD-ADDB-212BFB524920}">
      <formula1>"KDDI処理欄,SIGMA"</formula1>
    </dataValidation>
  </dataValidations>
  <printOptions horizontalCentered="1" verticalCentered="1"/>
  <pageMargins left="0.39370078740157483" right="0.39370078740157483" top="0.44" bottom="0.33" header="0.23622047244094491" footer="0.19685039370078741"/>
  <pageSetup paperSize="9" scale="93" orientation="portrait"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164" r:id="rId4" name="IPv6トネリング">
              <controlPr defaultSize="0" autoFill="0" autoPict="0">
                <anchor moveWithCells="1">
                  <from>
                    <xdr:col>7</xdr:col>
                    <xdr:colOff>137160</xdr:colOff>
                    <xdr:row>30</xdr:row>
                    <xdr:rowOff>45720</xdr:rowOff>
                  </from>
                  <to>
                    <xdr:col>20</xdr:col>
                    <xdr:colOff>0</xdr:colOff>
                    <xdr:row>31</xdr:row>
                    <xdr:rowOff>76200</xdr:rowOff>
                  </to>
                </anchor>
              </controlPr>
            </control>
          </mc:Choice>
        </mc:AlternateContent>
        <mc:AlternateContent xmlns:mc="http://schemas.openxmlformats.org/markup-compatibility/2006">
          <mc:Choice Requires="x14">
            <control shapeId="2167" r:id="rId5" name="長期継続割引">
              <controlPr defaultSize="0" autoFill="0" autoPict="0">
                <anchor moveWithCells="1">
                  <from>
                    <xdr:col>9</xdr:col>
                    <xdr:colOff>45720</xdr:colOff>
                    <xdr:row>32</xdr:row>
                    <xdr:rowOff>7620</xdr:rowOff>
                  </from>
                  <to>
                    <xdr:col>23</xdr:col>
                    <xdr:colOff>106680</xdr:colOff>
                    <xdr:row>32</xdr:row>
                    <xdr:rowOff>312420</xdr:rowOff>
                  </to>
                </anchor>
              </controlPr>
            </control>
          </mc:Choice>
        </mc:AlternateContent>
        <mc:AlternateContent xmlns:mc="http://schemas.openxmlformats.org/markup-compatibility/2006">
          <mc:Choice Requires="x14">
            <control shapeId="2170" r:id="rId6" name="逆引きDNS">
              <controlPr defaultSize="0" autoFill="0" autoPict="0">
                <anchor moveWithCells="1">
                  <from>
                    <xdr:col>10</xdr:col>
                    <xdr:colOff>30480</xdr:colOff>
                    <xdr:row>33</xdr:row>
                    <xdr:rowOff>137160</xdr:rowOff>
                  </from>
                  <to>
                    <xdr:col>24</xdr:col>
                    <xdr:colOff>83820</xdr:colOff>
                    <xdr:row>34</xdr:row>
                    <xdr:rowOff>297180</xdr:rowOff>
                  </to>
                </anchor>
              </controlPr>
            </control>
          </mc:Choice>
        </mc:AlternateContent>
        <mc:AlternateContent xmlns:mc="http://schemas.openxmlformats.org/markup-compatibility/2006">
          <mc:Choice Requires="x14">
            <control shapeId="2172" r:id="rId7" name="HGWの有無">
              <controlPr defaultSize="0" autoFill="0" autoPict="0" altText="HGQの有無">
                <anchor moveWithCells="1">
                  <from>
                    <xdr:col>8</xdr:col>
                    <xdr:colOff>68580</xdr:colOff>
                    <xdr:row>27</xdr:row>
                    <xdr:rowOff>99060</xdr:rowOff>
                  </from>
                  <to>
                    <xdr:col>20</xdr:col>
                    <xdr:colOff>99060</xdr:colOff>
                    <xdr:row>29</xdr:row>
                    <xdr:rowOff>152400</xdr:rowOff>
                  </to>
                </anchor>
              </controlPr>
            </control>
          </mc:Choice>
        </mc:AlternateContent>
        <mc:AlternateContent xmlns:mc="http://schemas.openxmlformats.org/markup-compatibility/2006">
          <mc:Choice Requires="x14">
            <control shapeId="2180" r:id="rId8" name="HGW">
              <controlPr defaultSize="0" autoFill="0" autoPict="0">
                <anchor moveWithCells="1">
                  <from>
                    <xdr:col>8</xdr:col>
                    <xdr:colOff>38100</xdr:colOff>
                    <xdr:row>29</xdr:row>
                    <xdr:rowOff>106680</xdr:rowOff>
                  </from>
                  <to>
                    <xdr:col>23</xdr:col>
                    <xdr:colOff>83820</xdr:colOff>
                    <xdr:row>31</xdr:row>
                    <xdr:rowOff>83820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promptTitle="入力時注意事項" prompt="NE提出時はNE-Gを選択してください。_x000a_" xr:uid="{00000000-0002-0000-0000-00000C000000}">
          <x14:formula1>
            <xm:f>'マスタ201807-'!$T$1:$T$8</xm:f>
          </x14:formula1>
          <xm:sqref>E55:J55</xm:sqref>
        </x14:dataValidation>
        <x14:dataValidation type="list" allowBlank="1" showInputMessage="1" showErrorMessage="1" xr:uid="{00000000-0002-0000-0000-00000F000000}">
          <x14:formula1>
            <xm:f>'マスタ201807-'!$J$4:$J$51</xm:f>
          </x14:formula1>
          <xm:sqref>L22:Z22</xm:sqref>
        </x14:dataValidation>
        <x14:dataValidation type="list" allowBlank="1" showInputMessage="1" showErrorMessage="1" error="プルダウンから選択してください。" xr:uid="{45698DCB-2C67-416B-BCFE-8F65ED670FF7}">
          <x14:formula1>
            <xm:f>INDIRECT('マスタ201807-'!$S$37)</xm:f>
          </x14:formula1>
          <xm:sqref>J31:W31</xm:sqref>
        </x14:dataValidation>
        <x14:dataValidation type="list" allowBlank="1" showInputMessage="1" showErrorMessage="1" error="プルダウンから選択してください。" xr:uid="{21F9E27B-E58C-4B3E-9BD4-6E0DA11A99F2}">
          <x14:formula1>
            <xm:f>INDIRECT('マスタ201807-'!$T$33)</xm:f>
          </x14:formula1>
          <xm:sqref>AN31:AU31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BA59"/>
  <sheetViews>
    <sheetView showGridLines="0" zoomScaleNormal="100" workbookViewId="0">
      <selection activeCell="BI45" sqref="BI45"/>
    </sheetView>
  </sheetViews>
  <sheetFormatPr defaultColWidth="2.109375" defaultRowHeight="13.5" customHeight="1"/>
  <cols>
    <col min="1" max="47" width="2.109375" style="1" customWidth="1"/>
    <col min="48" max="48" width="1.88671875" style="1" customWidth="1"/>
    <col min="49" max="49" width="3.109375" style="1" hidden="1" customWidth="1"/>
    <col min="50" max="50" width="2.109375" style="1" hidden="1" customWidth="1"/>
    <col min="51" max="51" width="2.88671875" style="1" hidden="1" customWidth="1"/>
    <col min="52" max="52" width="2" style="1" hidden="1" customWidth="1"/>
    <col min="53" max="53" width="2.109375" style="1" customWidth="1"/>
    <col min="54" max="55" width="3.21875" style="1" bestFit="1" customWidth="1"/>
    <col min="56" max="16384" width="2.109375" style="1"/>
  </cols>
  <sheetData>
    <row r="1" spans="1:50" ht="27" customHeight="1">
      <c r="A1" s="193" t="s">
        <v>62</v>
      </c>
      <c r="B1" s="193"/>
      <c r="C1" s="193"/>
      <c r="D1" s="193"/>
      <c r="E1" s="193"/>
      <c r="F1" s="193"/>
      <c r="G1" s="193"/>
      <c r="H1" s="193"/>
      <c r="I1" s="193"/>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row>
    <row r="2" spans="1:50" ht="12" customHeight="1" thickBot="1">
      <c r="A2" s="1" t="s">
        <v>116</v>
      </c>
      <c r="B2" s="6"/>
      <c r="C2" s="6"/>
      <c r="D2" s="6"/>
      <c r="E2" s="6"/>
      <c r="J2" s="6"/>
      <c r="L2" s="6"/>
      <c r="AR2" s="227" t="s">
        <v>346</v>
      </c>
      <c r="AS2" s="227"/>
      <c r="AT2" s="227"/>
      <c r="AU2" s="227"/>
    </row>
    <row r="3" spans="1:50" ht="29.25" customHeight="1">
      <c r="A3" s="211" t="s">
        <v>7</v>
      </c>
      <c r="B3" s="212"/>
      <c r="C3" s="212"/>
      <c r="D3" s="212"/>
      <c r="E3" s="212"/>
      <c r="F3" s="212"/>
      <c r="G3" s="212"/>
      <c r="H3" s="216">
        <v>44562</v>
      </c>
      <c r="I3" s="216"/>
      <c r="J3" s="216"/>
      <c r="K3" s="216"/>
      <c r="L3" s="216"/>
      <c r="M3" s="216"/>
      <c r="N3" s="216"/>
      <c r="O3" s="216"/>
      <c r="P3" s="216"/>
      <c r="Q3" s="216"/>
      <c r="R3" s="216"/>
      <c r="S3" s="216"/>
      <c r="T3" s="216"/>
      <c r="U3" s="216"/>
      <c r="V3" s="216"/>
      <c r="W3" s="216"/>
      <c r="X3" s="216"/>
      <c r="Y3" s="320" t="s">
        <v>319</v>
      </c>
      <c r="Z3" s="320"/>
      <c r="AA3" s="320"/>
      <c r="AB3" s="320"/>
      <c r="AC3" s="320"/>
      <c r="AD3" s="320"/>
      <c r="AE3" s="320"/>
      <c r="AF3" s="320"/>
      <c r="AG3" s="320"/>
      <c r="AH3" s="320"/>
      <c r="AI3" s="216">
        <v>44581</v>
      </c>
      <c r="AJ3" s="216"/>
      <c r="AK3" s="216"/>
      <c r="AL3" s="216"/>
      <c r="AM3" s="216"/>
      <c r="AN3" s="216"/>
      <c r="AO3" s="216"/>
      <c r="AP3" s="216"/>
      <c r="AQ3" s="216"/>
      <c r="AR3" s="216"/>
      <c r="AS3" s="216"/>
      <c r="AT3" s="216"/>
      <c r="AU3" s="217"/>
      <c r="AW3" s="81">
        <f>IF(AI3&lt;=AX3,1,0)</f>
        <v>0</v>
      </c>
      <c r="AX3" s="88">
        <v>43529</v>
      </c>
    </row>
    <row r="4" spans="1:50" ht="14.7" customHeight="1">
      <c r="A4" s="243" t="s">
        <v>318</v>
      </c>
      <c r="B4" s="244"/>
      <c r="C4" s="244"/>
      <c r="D4" s="244"/>
      <c r="E4" s="244"/>
      <c r="F4" s="244"/>
      <c r="G4" s="244"/>
      <c r="H4" s="332" t="s">
        <v>326</v>
      </c>
      <c r="I4" s="333"/>
      <c r="J4" s="333"/>
      <c r="K4" s="333"/>
      <c r="L4" s="333"/>
      <c r="M4" s="333"/>
      <c r="N4" s="333"/>
      <c r="O4" s="333"/>
      <c r="P4" s="333"/>
      <c r="Q4" s="333"/>
      <c r="R4" s="333"/>
      <c r="S4" s="333"/>
      <c r="T4" s="333"/>
      <c r="U4" s="333"/>
      <c r="V4" s="333"/>
      <c r="W4" s="333"/>
      <c r="X4" s="334"/>
      <c r="Y4" s="338" t="s">
        <v>339</v>
      </c>
      <c r="Z4" s="339"/>
      <c r="AA4" s="339"/>
      <c r="AB4" s="339"/>
      <c r="AC4" s="339"/>
      <c r="AD4" s="339"/>
      <c r="AE4" s="339"/>
      <c r="AF4" s="339"/>
      <c r="AG4" s="339"/>
      <c r="AH4" s="340"/>
      <c r="AI4" s="467"/>
      <c r="AJ4" s="468"/>
      <c r="AK4" s="468"/>
      <c r="AL4" s="468"/>
      <c r="AM4" s="468"/>
      <c r="AN4" s="468"/>
      <c r="AO4" s="468"/>
      <c r="AP4" s="468"/>
      <c r="AQ4" s="468"/>
      <c r="AR4" s="468"/>
      <c r="AS4" s="468"/>
      <c r="AT4" s="468"/>
      <c r="AU4" s="469"/>
      <c r="AW4" s="81"/>
      <c r="AX4" s="88"/>
    </row>
    <row r="5" spans="1:50" ht="14.7" customHeight="1" thickBot="1">
      <c r="A5" s="330"/>
      <c r="B5" s="331"/>
      <c r="C5" s="331"/>
      <c r="D5" s="331"/>
      <c r="E5" s="331"/>
      <c r="F5" s="331"/>
      <c r="G5" s="331"/>
      <c r="H5" s="335"/>
      <c r="I5" s="336"/>
      <c r="J5" s="336"/>
      <c r="K5" s="336"/>
      <c r="L5" s="336"/>
      <c r="M5" s="336"/>
      <c r="N5" s="336"/>
      <c r="O5" s="336"/>
      <c r="P5" s="336"/>
      <c r="Q5" s="336"/>
      <c r="R5" s="336"/>
      <c r="S5" s="336"/>
      <c r="T5" s="336"/>
      <c r="U5" s="336"/>
      <c r="V5" s="336"/>
      <c r="W5" s="336"/>
      <c r="X5" s="337"/>
      <c r="Y5" s="341"/>
      <c r="Z5" s="342"/>
      <c r="AA5" s="342"/>
      <c r="AB5" s="342"/>
      <c r="AC5" s="342"/>
      <c r="AD5" s="342"/>
      <c r="AE5" s="342"/>
      <c r="AF5" s="342"/>
      <c r="AG5" s="342"/>
      <c r="AH5" s="343"/>
      <c r="AI5" s="470"/>
      <c r="AJ5" s="471"/>
      <c r="AK5" s="471"/>
      <c r="AL5" s="471"/>
      <c r="AM5" s="471"/>
      <c r="AN5" s="471"/>
      <c r="AO5" s="471"/>
      <c r="AP5" s="471"/>
      <c r="AQ5" s="471"/>
      <c r="AR5" s="471"/>
      <c r="AS5" s="471"/>
      <c r="AT5" s="471"/>
      <c r="AU5" s="472"/>
      <c r="AW5" s="81"/>
      <c r="AX5" s="88"/>
    </row>
    <row r="6" spans="1:50" ht="29.25" customHeight="1">
      <c r="A6" s="321" t="str">
        <f>IF(H4="新規","「新規」を選択した場合、IPアドレスは新規払い出しとなります。",IF(H4="解約⇒新規（IP転用・引継ぎ有り）","IP転用・引継ぎをします、解約側でも同様の異動区分を選択し申込書をセットでご提出ください",""))</f>
        <v>「新規」を選択した場合、IPアドレスは新規払い出しとなります。</v>
      </c>
      <c r="B6" s="322"/>
      <c r="C6" s="322"/>
      <c r="D6" s="322"/>
      <c r="E6" s="322"/>
      <c r="F6" s="322"/>
      <c r="G6" s="322"/>
      <c r="H6" s="322"/>
      <c r="I6" s="322"/>
      <c r="J6" s="322"/>
      <c r="K6" s="322"/>
      <c r="L6" s="322"/>
      <c r="M6" s="322"/>
      <c r="N6" s="322"/>
      <c r="O6" s="322"/>
      <c r="P6" s="322"/>
      <c r="Q6" s="322"/>
      <c r="R6" s="322"/>
      <c r="S6" s="322"/>
      <c r="T6" s="322"/>
      <c r="U6" s="322"/>
      <c r="V6" s="322"/>
      <c r="W6" s="322"/>
      <c r="X6" s="322"/>
      <c r="Y6" s="322"/>
      <c r="Z6" s="322"/>
      <c r="AA6" s="322"/>
      <c r="AB6" s="322"/>
      <c r="AC6" s="322"/>
      <c r="AD6" s="322"/>
      <c r="AE6" s="322"/>
      <c r="AF6" s="322"/>
      <c r="AG6" s="322"/>
      <c r="AH6" s="322"/>
      <c r="AI6" s="322"/>
      <c r="AJ6" s="322"/>
      <c r="AK6" s="322"/>
      <c r="AL6" s="322"/>
      <c r="AM6" s="322"/>
      <c r="AN6" s="322"/>
      <c r="AO6" s="322"/>
      <c r="AP6" s="322"/>
      <c r="AQ6" s="322"/>
      <c r="AR6" s="322"/>
      <c r="AS6" s="322"/>
      <c r="AT6" s="322"/>
      <c r="AU6" s="323"/>
      <c r="AW6" s="81"/>
      <c r="AX6" s="88"/>
    </row>
    <row r="7" spans="1:50" ht="12.75" customHeight="1">
      <c r="A7" s="228" t="s">
        <v>30</v>
      </c>
      <c r="B7" s="229"/>
      <c r="C7" s="229"/>
      <c r="D7" s="229"/>
      <c r="E7" s="229"/>
      <c r="F7" s="229"/>
      <c r="G7" s="230"/>
      <c r="H7" s="218" t="s">
        <v>110</v>
      </c>
      <c r="I7" s="219"/>
      <c r="J7" s="219"/>
      <c r="K7" s="220"/>
      <c r="L7" s="7" t="s">
        <v>112</v>
      </c>
      <c r="M7" s="199" t="s">
        <v>327</v>
      </c>
      <c r="N7" s="199"/>
      <c r="O7" s="199"/>
      <c r="P7" s="199"/>
      <c r="Q7" s="199"/>
      <c r="R7" s="199"/>
      <c r="S7" s="199"/>
      <c r="T7" s="199"/>
      <c r="U7" s="199"/>
      <c r="V7" s="199"/>
      <c r="W7" s="199"/>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200"/>
    </row>
    <row r="8" spans="1:50" ht="24" customHeight="1">
      <c r="A8" s="231"/>
      <c r="B8" s="232"/>
      <c r="C8" s="232"/>
      <c r="D8" s="232"/>
      <c r="E8" s="232"/>
      <c r="F8" s="232"/>
      <c r="G8" s="233"/>
      <c r="H8" s="202" t="s">
        <v>111</v>
      </c>
      <c r="I8" s="203"/>
      <c r="J8" s="203"/>
      <c r="K8" s="204"/>
      <c r="L8" s="224" t="s">
        <v>320</v>
      </c>
      <c r="M8" s="225"/>
      <c r="N8" s="225"/>
      <c r="O8" s="225"/>
      <c r="P8" s="225"/>
      <c r="Q8" s="225"/>
      <c r="R8" s="225"/>
      <c r="S8" s="225"/>
      <c r="T8" s="225"/>
      <c r="U8" s="225"/>
      <c r="V8" s="225"/>
      <c r="W8" s="225"/>
      <c r="X8" s="225"/>
      <c r="Y8" s="225"/>
      <c r="Z8" s="225"/>
      <c r="AA8" s="225"/>
      <c r="AB8" s="225"/>
      <c r="AC8" s="225"/>
      <c r="AD8" s="225"/>
      <c r="AE8" s="225"/>
      <c r="AF8" s="225"/>
      <c r="AG8" s="225"/>
      <c r="AH8" s="225"/>
      <c r="AI8" s="225"/>
      <c r="AJ8" s="225"/>
      <c r="AK8" s="225"/>
      <c r="AL8" s="225"/>
      <c r="AM8" s="225"/>
      <c r="AN8" s="225"/>
      <c r="AO8" s="225"/>
      <c r="AP8" s="225"/>
      <c r="AQ8" s="225"/>
      <c r="AR8" s="225"/>
      <c r="AS8" s="225"/>
      <c r="AT8" s="225"/>
      <c r="AU8" s="226"/>
    </row>
    <row r="9" spans="1:50" ht="24" customHeight="1">
      <c r="A9" s="231"/>
      <c r="B9" s="232"/>
      <c r="C9" s="232"/>
      <c r="D9" s="232"/>
      <c r="E9" s="232"/>
      <c r="F9" s="232"/>
      <c r="G9" s="233"/>
      <c r="H9" s="201" t="s">
        <v>6</v>
      </c>
      <c r="I9" s="197"/>
      <c r="J9" s="197"/>
      <c r="K9" s="198"/>
      <c r="L9" s="354" t="s">
        <v>328</v>
      </c>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c r="AL9" s="355"/>
      <c r="AM9" s="355"/>
      <c r="AN9" s="355"/>
      <c r="AO9" s="355"/>
      <c r="AP9" s="355"/>
      <c r="AQ9" s="355"/>
      <c r="AR9" s="355"/>
      <c r="AS9" s="355"/>
      <c r="AT9" s="355"/>
      <c r="AU9" s="377"/>
    </row>
    <row r="10" spans="1:50" ht="12.75" customHeight="1">
      <c r="A10" s="243" t="s">
        <v>9</v>
      </c>
      <c r="B10" s="244"/>
      <c r="C10" s="244"/>
      <c r="D10" s="244"/>
      <c r="E10" s="244"/>
      <c r="F10" s="244"/>
      <c r="G10" s="245"/>
      <c r="H10" s="218" t="s">
        <v>2</v>
      </c>
      <c r="I10" s="219"/>
      <c r="J10" s="219"/>
      <c r="K10" s="220"/>
      <c r="L10" s="221" t="s">
        <v>329</v>
      </c>
      <c r="M10" s="222"/>
      <c r="N10" s="222"/>
      <c r="O10" s="222"/>
      <c r="P10" s="222"/>
      <c r="Q10" s="222"/>
      <c r="R10" s="222"/>
      <c r="S10" s="222"/>
      <c r="T10" s="222"/>
      <c r="U10" s="222"/>
      <c r="V10" s="222"/>
      <c r="W10" s="222"/>
      <c r="X10" s="222"/>
      <c r="Y10" s="222"/>
      <c r="Z10" s="222"/>
      <c r="AA10" s="222"/>
      <c r="AB10" s="222"/>
      <c r="AC10" s="222"/>
      <c r="AD10" s="222"/>
      <c r="AE10" s="222"/>
      <c r="AF10" s="222"/>
      <c r="AG10" s="222"/>
      <c r="AH10" s="222"/>
      <c r="AI10" s="222"/>
      <c r="AJ10" s="222"/>
      <c r="AK10" s="222"/>
      <c r="AL10" s="222"/>
      <c r="AM10" s="222"/>
      <c r="AN10" s="222"/>
      <c r="AO10" s="222"/>
      <c r="AP10" s="222"/>
      <c r="AQ10" s="222"/>
      <c r="AR10" s="222"/>
      <c r="AS10" s="222"/>
      <c r="AT10" s="222"/>
      <c r="AU10" s="223"/>
    </row>
    <row r="11" spans="1:50" ht="12.75" customHeight="1">
      <c r="A11" s="246"/>
      <c r="B11" s="247"/>
      <c r="C11" s="247"/>
      <c r="D11" s="247"/>
      <c r="E11" s="247"/>
      <c r="F11" s="247"/>
      <c r="G11" s="248"/>
      <c r="H11" s="201" t="s">
        <v>3</v>
      </c>
      <c r="I11" s="197"/>
      <c r="J11" s="197"/>
      <c r="K11" s="198"/>
      <c r="L11" s="205" t="s">
        <v>330</v>
      </c>
      <c r="M11" s="206"/>
      <c r="N11" s="206"/>
      <c r="O11" s="206"/>
      <c r="P11" s="206"/>
      <c r="Q11" s="206"/>
      <c r="R11" s="206"/>
      <c r="S11" s="206"/>
      <c r="T11" s="206"/>
      <c r="U11" s="206"/>
      <c r="V11" s="206"/>
      <c r="W11" s="206"/>
      <c r="X11" s="206"/>
      <c r="Y11" s="206"/>
      <c r="Z11" s="206"/>
      <c r="AA11" s="206"/>
      <c r="AB11" s="206"/>
      <c r="AC11" s="206"/>
      <c r="AD11" s="206"/>
      <c r="AE11" s="196" t="s">
        <v>113</v>
      </c>
      <c r="AF11" s="197"/>
      <c r="AG11" s="197"/>
      <c r="AH11" s="197"/>
      <c r="AI11" s="198"/>
      <c r="AJ11" s="194" t="s">
        <v>321</v>
      </c>
      <c r="AK11" s="194"/>
      <c r="AL11" s="194"/>
      <c r="AM11" s="194"/>
      <c r="AN11" s="194"/>
      <c r="AO11" s="194"/>
      <c r="AP11" s="194"/>
      <c r="AQ11" s="194"/>
      <c r="AR11" s="194"/>
      <c r="AS11" s="194"/>
      <c r="AT11" s="194"/>
      <c r="AU11" s="195"/>
    </row>
    <row r="12" spans="1:50" ht="12.75" customHeight="1">
      <c r="A12" s="234" t="s">
        <v>146</v>
      </c>
      <c r="B12" s="235"/>
      <c r="C12" s="235"/>
      <c r="D12" s="235"/>
      <c r="E12" s="235"/>
      <c r="F12" s="235"/>
      <c r="G12" s="236"/>
      <c r="H12" s="208" t="s">
        <v>222</v>
      </c>
      <c r="I12" s="209"/>
      <c r="J12" s="209"/>
      <c r="K12" s="209"/>
      <c r="L12" s="209"/>
      <c r="M12" s="209"/>
      <c r="N12" s="209"/>
      <c r="O12" s="209"/>
      <c r="P12" s="209"/>
      <c r="Q12" s="210"/>
      <c r="AU12" s="8"/>
    </row>
    <row r="13" spans="1:50" ht="12.75" customHeight="1">
      <c r="A13" s="237"/>
      <c r="B13" s="238"/>
      <c r="C13" s="238"/>
      <c r="D13" s="238"/>
      <c r="E13" s="238"/>
      <c r="F13" s="238"/>
      <c r="G13" s="239"/>
      <c r="H13" s="218" t="s">
        <v>110</v>
      </c>
      <c r="I13" s="219"/>
      <c r="J13" s="219"/>
      <c r="K13" s="220"/>
      <c r="L13" s="7" t="s">
        <v>112</v>
      </c>
      <c r="M13" s="199"/>
      <c r="N13" s="199"/>
      <c r="O13" s="199"/>
      <c r="P13" s="199"/>
      <c r="Q13" s="199"/>
      <c r="R13" s="199"/>
      <c r="S13" s="199"/>
      <c r="T13" s="199"/>
      <c r="U13" s="199"/>
      <c r="V13" s="199"/>
      <c r="W13" s="199"/>
      <c r="X13" s="199"/>
      <c r="Y13" s="199"/>
      <c r="Z13" s="199"/>
      <c r="AA13" s="199"/>
      <c r="AB13" s="199"/>
      <c r="AC13" s="199"/>
      <c r="AD13" s="199"/>
      <c r="AE13" s="199"/>
      <c r="AF13" s="199"/>
      <c r="AG13" s="199"/>
      <c r="AH13" s="199"/>
      <c r="AI13" s="199"/>
      <c r="AJ13" s="199"/>
      <c r="AK13" s="199"/>
      <c r="AL13" s="199"/>
      <c r="AM13" s="199"/>
      <c r="AN13" s="199"/>
      <c r="AO13" s="199"/>
      <c r="AP13" s="199"/>
      <c r="AQ13" s="199"/>
      <c r="AR13" s="199"/>
      <c r="AS13" s="199"/>
      <c r="AT13" s="199"/>
      <c r="AU13" s="200"/>
    </row>
    <row r="14" spans="1:50" ht="10.5" customHeight="1">
      <c r="A14" s="237"/>
      <c r="B14" s="238"/>
      <c r="C14" s="238"/>
      <c r="D14" s="238"/>
      <c r="E14" s="238"/>
      <c r="F14" s="238"/>
      <c r="G14" s="239"/>
      <c r="H14" s="202" t="s">
        <v>111</v>
      </c>
      <c r="I14" s="203"/>
      <c r="J14" s="203"/>
      <c r="K14" s="204"/>
      <c r="L14" s="224"/>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6"/>
    </row>
    <row r="15" spans="1:50" ht="12.75" customHeight="1">
      <c r="A15" s="237"/>
      <c r="B15" s="238"/>
      <c r="C15" s="238"/>
      <c r="D15" s="238"/>
      <c r="E15" s="238"/>
      <c r="F15" s="238"/>
      <c r="G15" s="239"/>
      <c r="H15" s="213"/>
      <c r="I15" s="214"/>
      <c r="J15" s="214"/>
      <c r="K15" s="215"/>
      <c r="L15" s="327"/>
      <c r="M15" s="328"/>
      <c r="N15" s="328"/>
      <c r="O15" s="328"/>
      <c r="P15" s="328"/>
      <c r="Q15" s="328"/>
      <c r="R15" s="328"/>
      <c r="S15" s="328"/>
      <c r="T15" s="328"/>
      <c r="U15" s="328"/>
      <c r="V15" s="328"/>
      <c r="W15" s="328"/>
      <c r="X15" s="328"/>
      <c r="Y15" s="328"/>
      <c r="Z15" s="328"/>
      <c r="AA15" s="328"/>
      <c r="AB15" s="328"/>
      <c r="AC15" s="328"/>
      <c r="AD15" s="328"/>
      <c r="AE15" s="328"/>
      <c r="AF15" s="328"/>
      <c r="AG15" s="328"/>
      <c r="AH15" s="328"/>
      <c r="AI15" s="328"/>
      <c r="AJ15" s="328"/>
      <c r="AK15" s="328"/>
      <c r="AL15" s="328"/>
      <c r="AM15" s="328"/>
      <c r="AN15" s="328"/>
      <c r="AO15" s="328"/>
      <c r="AP15" s="328"/>
      <c r="AQ15" s="328"/>
      <c r="AR15" s="328"/>
      <c r="AS15" s="328"/>
      <c r="AT15" s="328"/>
      <c r="AU15" s="329"/>
    </row>
    <row r="16" spans="1:50" ht="12.75" customHeight="1">
      <c r="A16" s="240"/>
      <c r="B16" s="241"/>
      <c r="C16" s="241"/>
      <c r="D16" s="241"/>
      <c r="E16" s="241"/>
      <c r="F16" s="241"/>
      <c r="G16" s="242"/>
      <c r="H16" s="201" t="s">
        <v>4</v>
      </c>
      <c r="I16" s="197"/>
      <c r="J16" s="197"/>
      <c r="K16" s="197"/>
      <c r="L16" s="205"/>
      <c r="M16" s="206"/>
      <c r="N16" s="206"/>
      <c r="O16" s="206"/>
      <c r="P16" s="206"/>
      <c r="Q16" s="206"/>
      <c r="R16" s="206"/>
      <c r="S16" s="206"/>
      <c r="T16" s="206"/>
      <c r="U16" s="206"/>
      <c r="V16" s="206"/>
      <c r="W16" s="206"/>
      <c r="X16" s="206"/>
      <c r="Y16" s="206"/>
      <c r="Z16" s="206"/>
      <c r="AA16" s="206"/>
      <c r="AB16" s="206"/>
      <c r="AC16" s="206"/>
      <c r="AD16" s="207"/>
      <c r="AE16" s="196" t="s">
        <v>113</v>
      </c>
      <c r="AF16" s="197"/>
      <c r="AG16" s="197"/>
      <c r="AH16" s="197"/>
      <c r="AI16" s="198"/>
      <c r="AJ16" s="194"/>
      <c r="AK16" s="194"/>
      <c r="AL16" s="194"/>
      <c r="AM16" s="194"/>
      <c r="AN16" s="194"/>
      <c r="AO16" s="194"/>
      <c r="AP16" s="194"/>
      <c r="AQ16" s="194"/>
      <c r="AR16" s="194"/>
      <c r="AS16" s="194"/>
      <c r="AT16" s="194"/>
      <c r="AU16" s="195"/>
      <c r="AV16" s="13"/>
      <c r="AW16" s="14">
        <f>LEN(L16)</f>
        <v>0</v>
      </c>
    </row>
    <row r="17" spans="1:49" ht="12.75" customHeight="1">
      <c r="A17" s="349" t="s">
        <v>145</v>
      </c>
      <c r="B17" s="244"/>
      <c r="C17" s="244"/>
      <c r="D17" s="244"/>
      <c r="E17" s="244"/>
      <c r="F17" s="244"/>
      <c r="G17" s="245"/>
      <c r="H17" s="218" t="s">
        <v>1</v>
      </c>
      <c r="I17" s="219"/>
      <c r="J17" s="219"/>
      <c r="K17" s="220"/>
      <c r="L17" s="221" t="s">
        <v>328</v>
      </c>
      <c r="M17" s="222"/>
      <c r="N17" s="222"/>
      <c r="O17" s="222"/>
      <c r="P17" s="222"/>
      <c r="Q17" s="222"/>
      <c r="R17" s="222"/>
      <c r="S17" s="222"/>
      <c r="T17" s="222"/>
      <c r="U17" s="222"/>
      <c r="V17" s="222"/>
      <c r="W17" s="222"/>
      <c r="X17" s="222"/>
      <c r="Y17" s="222"/>
      <c r="Z17" s="222"/>
      <c r="AA17" s="222"/>
      <c r="AB17" s="222"/>
      <c r="AC17" s="222"/>
      <c r="AD17" s="363"/>
      <c r="AE17" s="348" t="s">
        <v>147</v>
      </c>
      <c r="AF17" s="219"/>
      <c r="AG17" s="219"/>
      <c r="AH17" s="219"/>
      <c r="AI17" s="220"/>
      <c r="AJ17" s="222" t="s">
        <v>321</v>
      </c>
      <c r="AK17" s="222"/>
      <c r="AL17" s="222"/>
      <c r="AM17" s="222"/>
      <c r="AN17" s="222"/>
      <c r="AO17" s="222"/>
      <c r="AP17" s="222"/>
      <c r="AQ17" s="222"/>
      <c r="AR17" s="222"/>
      <c r="AS17" s="222"/>
      <c r="AT17" s="222"/>
      <c r="AU17" s="223"/>
    </row>
    <row r="18" spans="1:49" ht="12.75" customHeight="1">
      <c r="A18" s="350"/>
      <c r="B18" s="351"/>
      <c r="C18" s="351"/>
      <c r="D18" s="351"/>
      <c r="E18" s="351"/>
      <c r="F18" s="351"/>
      <c r="G18" s="352"/>
      <c r="H18" s="324" t="s">
        <v>2</v>
      </c>
      <c r="I18" s="325"/>
      <c r="J18" s="325"/>
      <c r="K18" s="326"/>
      <c r="L18" s="354" t="s">
        <v>331</v>
      </c>
      <c r="M18" s="355"/>
      <c r="N18" s="355"/>
      <c r="O18" s="355"/>
      <c r="P18" s="355"/>
      <c r="Q18" s="355"/>
      <c r="R18" s="355"/>
      <c r="S18" s="355"/>
      <c r="T18" s="355"/>
      <c r="U18" s="355"/>
      <c r="V18" s="355"/>
      <c r="W18" s="355"/>
      <c r="X18" s="355"/>
      <c r="Y18" s="355"/>
      <c r="Z18" s="355"/>
      <c r="AA18" s="355"/>
      <c r="AB18" s="355"/>
      <c r="AC18" s="355"/>
      <c r="AD18" s="356"/>
      <c r="AE18" s="367" t="s">
        <v>148</v>
      </c>
      <c r="AF18" s="325"/>
      <c r="AG18" s="325"/>
      <c r="AH18" s="325"/>
      <c r="AI18" s="326"/>
      <c r="AJ18" s="346" t="s">
        <v>333</v>
      </c>
      <c r="AK18" s="346"/>
      <c r="AL18" s="346"/>
      <c r="AM18" s="346"/>
      <c r="AN18" s="346"/>
      <c r="AO18" s="346"/>
      <c r="AP18" s="346"/>
      <c r="AQ18" s="346"/>
      <c r="AR18" s="346"/>
      <c r="AS18" s="346"/>
      <c r="AT18" s="346"/>
      <c r="AU18" s="347"/>
    </row>
    <row r="19" spans="1:49" ht="12.75" customHeight="1">
      <c r="A19" s="350"/>
      <c r="B19" s="351"/>
      <c r="C19" s="351"/>
      <c r="D19" s="351"/>
      <c r="E19" s="351"/>
      <c r="F19" s="351"/>
      <c r="G19" s="352"/>
      <c r="H19" s="324"/>
      <c r="I19" s="325"/>
      <c r="J19" s="325"/>
      <c r="K19" s="326"/>
      <c r="L19" s="357"/>
      <c r="M19" s="358"/>
      <c r="N19" s="358"/>
      <c r="O19" s="358"/>
      <c r="P19" s="358"/>
      <c r="Q19" s="358"/>
      <c r="R19" s="358"/>
      <c r="S19" s="358"/>
      <c r="T19" s="358"/>
      <c r="U19" s="358"/>
      <c r="V19" s="358"/>
      <c r="W19" s="358"/>
      <c r="X19" s="358"/>
      <c r="Y19" s="358"/>
      <c r="Z19" s="358"/>
      <c r="AA19" s="358"/>
      <c r="AB19" s="358"/>
      <c r="AC19" s="358"/>
      <c r="AD19" s="359"/>
      <c r="AE19" s="367" t="s">
        <v>149</v>
      </c>
      <c r="AF19" s="325"/>
      <c r="AG19" s="325"/>
      <c r="AH19" s="325"/>
      <c r="AI19" s="326"/>
      <c r="AJ19" s="346" t="s">
        <v>322</v>
      </c>
      <c r="AK19" s="346"/>
      <c r="AL19" s="346"/>
      <c r="AM19" s="346"/>
      <c r="AN19" s="346"/>
      <c r="AO19" s="346"/>
      <c r="AP19" s="346"/>
      <c r="AQ19" s="346"/>
      <c r="AR19" s="346"/>
      <c r="AS19" s="346"/>
      <c r="AT19" s="346"/>
      <c r="AU19" s="347"/>
    </row>
    <row r="20" spans="1:49" ht="12.75" customHeight="1" thickBot="1">
      <c r="A20" s="330"/>
      <c r="B20" s="331"/>
      <c r="C20" s="331"/>
      <c r="D20" s="331"/>
      <c r="E20" s="331"/>
      <c r="F20" s="331"/>
      <c r="G20" s="353"/>
      <c r="H20" s="360" t="s">
        <v>5</v>
      </c>
      <c r="I20" s="361"/>
      <c r="J20" s="361"/>
      <c r="K20" s="362"/>
      <c r="L20" s="364" t="s">
        <v>332</v>
      </c>
      <c r="M20" s="365"/>
      <c r="N20" s="365"/>
      <c r="O20" s="365"/>
      <c r="P20" s="365"/>
      <c r="Q20" s="365"/>
      <c r="R20" s="365"/>
      <c r="S20" s="365"/>
      <c r="T20" s="365"/>
      <c r="U20" s="365"/>
      <c r="V20" s="365"/>
      <c r="W20" s="365"/>
      <c r="X20" s="365"/>
      <c r="Y20" s="365"/>
      <c r="Z20" s="365"/>
      <c r="AA20" s="365"/>
      <c r="AB20" s="365"/>
      <c r="AC20" s="365"/>
      <c r="AD20" s="366"/>
      <c r="AE20" s="374" t="s">
        <v>115</v>
      </c>
      <c r="AF20" s="361"/>
      <c r="AG20" s="361"/>
      <c r="AH20" s="361"/>
      <c r="AI20" s="362"/>
      <c r="AJ20" s="378" t="s">
        <v>334</v>
      </c>
      <c r="AK20" s="379"/>
      <c r="AL20" s="379"/>
      <c r="AM20" s="379"/>
      <c r="AN20" s="379"/>
      <c r="AO20" s="379"/>
      <c r="AP20" s="379"/>
      <c r="AQ20" s="379"/>
      <c r="AR20" s="379"/>
      <c r="AS20" s="379"/>
      <c r="AT20" s="379"/>
      <c r="AU20" s="380"/>
    </row>
    <row r="21" spans="1:49" ht="12" customHeight="1" thickBot="1"/>
    <row r="22" spans="1:49" ht="24" customHeight="1" thickBot="1">
      <c r="A22" s="375" t="s">
        <v>158</v>
      </c>
      <c r="B22" s="376"/>
      <c r="C22" s="376"/>
      <c r="D22" s="376"/>
      <c r="E22" s="376"/>
      <c r="F22" s="376"/>
      <c r="G22" s="376"/>
      <c r="H22" s="376"/>
      <c r="I22" s="376"/>
      <c r="J22" s="376"/>
      <c r="K22" s="376"/>
      <c r="L22" s="371" t="s">
        <v>180</v>
      </c>
      <c r="M22" s="372"/>
      <c r="N22" s="372"/>
      <c r="O22" s="372"/>
      <c r="P22" s="372"/>
      <c r="Q22" s="372"/>
      <c r="R22" s="372"/>
      <c r="S22" s="372"/>
      <c r="T22" s="372"/>
      <c r="U22" s="372"/>
      <c r="V22" s="372"/>
      <c r="W22" s="372"/>
      <c r="X22" s="372"/>
      <c r="Y22" s="372"/>
      <c r="Z22" s="373"/>
      <c r="AB22" s="375" t="s">
        <v>14</v>
      </c>
      <c r="AC22" s="376"/>
      <c r="AD22" s="376"/>
      <c r="AE22" s="376"/>
      <c r="AF22" s="376"/>
      <c r="AG22" s="376"/>
      <c r="AH22" s="376"/>
      <c r="AI22" s="376"/>
      <c r="AJ22" s="376"/>
      <c r="AK22" s="368" t="s">
        <v>335</v>
      </c>
      <c r="AL22" s="369"/>
      <c r="AM22" s="369"/>
      <c r="AN22" s="369"/>
      <c r="AO22" s="369"/>
      <c r="AP22" s="369"/>
      <c r="AQ22" s="369"/>
      <c r="AR22" s="369"/>
      <c r="AS22" s="369"/>
      <c r="AT22" s="369"/>
      <c r="AU22" s="370"/>
    </row>
    <row r="23" spans="1:49" ht="30.75" customHeight="1">
      <c r="A23" s="153" t="s">
        <v>152</v>
      </c>
      <c r="B23" s="387"/>
      <c r="C23" s="387"/>
      <c r="D23" s="387"/>
      <c r="E23" s="387"/>
      <c r="F23" s="387"/>
      <c r="G23" s="387"/>
      <c r="H23" s="387"/>
      <c r="I23" s="387"/>
      <c r="J23" s="387"/>
      <c r="K23" s="387"/>
      <c r="L23" s="387"/>
      <c r="M23" s="387"/>
      <c r="N23" s="387"/>
      <c r="O23" s="387"/>
      <c r="P23" s="387"/>
      <c r="Q23" s="387"/>
      <c r="R23" s="387"/>
      <c r="S23" s="387"/>
      <c r="T23" s="387"/>
      <c r="U23" s="387"/>
      <c r="V23" s="387"/>
      <c r="W23" s="387"/>
      <c r="X23" s="387"/>
      <c r="Y23" s="387"/>
      <c r="Z23" s="387"/>
      <c r="AA23" s="387"/>
      <c r="AB23" s="387"/>
      <c r="AC23" s="387"/>
      <c r="AD23" s="387"/>
      <c r="AE23" s="387"/>
      <c r="AF23" s="387"/>
      <c r="AG23" s="387"/>
      <c r="AH23" s="387"/>
      <c r="AI23" s="387"/>
      <c r="AJ23" s="387"/>
      <c r="AK23" s="387"/>
      <c r="AL23" s="387"/>
      <c r="AM23" s="387"/>
      <c r="AN23" s="387"/>
      <c r="AO23" s="387"/>
      <c r="AP23" s="387"/>
      <c r="AQ23" s="387"/>
      <c r="AR23" s="387"/>
      <c r="AS23" s="387"/>
      <c r="AT23" s="387"/>
      <c r="AU23" s="387"/>
    </row>
    <row r="24" spans="1:49" ht="13.5" customHeight="1" thickBot="1">
      <c r="L24" s="394"/>
      <c r="M24" s="394"/>
      <c r="N24" s="394"/>
      <c r="O24" s="394"/>
      <c r="P24" s="394"/>
      <c r="Q24" s="394"/>
      <c r="R24" s="394"/>
      <c r="S24" s="394"/>
      <c r="T24" s="394"/>
      <c r="U24" s="394"/>
      <c r="V24" s="394"/>
      <c r="W24" s="394"/>
      <c r="X24" s="394"/>
      <c r="Y24" s="394"/>
      <c r="Z24" s="394"/>
      <c r="AA24" s="394"/>
      <c r="AB24" s="394"/>
      <c r="AC24" s="394"/>
      <c r="AD24" s="394"/>
      <c r="AE24" s="394"/>
      <c r="AF24" s="394"/>
      <c r="AG24" s="394"/>
      <c r="AH24" s="394"/>
      <c r="AI24" s="394"/>
      <c r="AJ24" s="394"/>
      <c r="AK24" s="394"/>
      <c r="AL24" s="394"/>
      <c r="AM24" s="394"/>
      <c r="AN24" s="394"/>
      <c r="AO24" s="394"/>
      <c r="AP24" s="394"/>
      <c r="AQ24" s="394"/>
      <c r="AR24" s="394"/>
      <c r="AS24" s="394"/>
      <c r="AT24" s="394"/>
      <c r="AU24" s="394"/>
    </row>
    <row r="25" spans="1:49" ht="24" customHeight="1" thickBot="1">
      <c r="A25" s="388" t="s">
        <v>139</v>
      </c>
      <c r="B25" s="389"/>
      <c r="C25" s="389"/>
      <c r="D25" s="389"/>
      <c r="E25" s="389"/>
      <c r="F25" s="389"/>
      <c r="G25" s="389"/>
      <c r="H25" s="389"/>
      <c r="I25" s="389"/>
      <c r="J25" s="389"/>
      <c r="K25" s="390"/>
      <c r="L25" s="391" t="s">
        <v>133</v>
      </c>
      <c r="M25" s="392"/>
      <c r="N25" s="392"/>
      <c r="O25" s="392"/>
      <c r="P25" s="392"/>
      <c r="Q25" s="392"/>
      <c r="R25" s="392"/>
      <c r="S25" s="392"/>
      <c r="T25" s="392"/>
      <c r="U25" s="392"/>
      <c r="V25" s="392"/>
      <c r="W25" s="392"/>
      <c r="X25" s="392"/>
      <c r="Y25" s="392"/>
      <c r="Z25" s="392"/>
      <c r="AA25" s="392"/>
      <c r="AB25" s="392"/>
      <c r="AC25" s="392"/>
      <c r="AD25" s="392"/>
      <c r="AE25" s="392"/>
      <c r="AF25" s="392"/>
      <c r="AG25" s="392"/>
      <c r="AH25" s="392"/>
      <c r="AI25" s="392"/>
      <c r="AJ25" s="392"/>
      <c r="AK25" s="392"/>
      <c r="AL25" s="392"/>
      <c r="AM25" s="392"/>
      <c r="AN25" s="392"/>
      <c r="AO25" s="392"/>
      <c r="AP25" s="392"/>
      <c r="AQ25" s="392"/>
      <c r="AR25" s="392"/>
      <c r="AS25" s="392"/>
      <c r="AT25" s="392"/>
      <c r="AU25" s="393"/>
      <c r="AW25" s="81" t="str">
        <f>VLOOKUP(L25,'マスタ201807-'!$O:$P,2,0)</f>
        <v>選択してください</v>
      </c>
    </row>
    <row r="26" spans="1:49" ht="24" customHeight="1" thickBot="1">
      <c r="A26" s="381" t="s">
        <v>140</v>
      </c>
      <c r="B26" s="382"/>
      <c r="C26" s="382"/>
      <c r="D26" s="382"/>
      <c r="E26" s="382"/>
      <c r="F26" s="382"/>
      <c r="G26" s="382"/>
      <c r="H26" s="382"/>
      <c r="I26" s="382"/>
      <c r="J26" s="382"/>
      <c r="K26" s="383"/>
      <c r="L26" s="384" t="s">
        <v>133</v>
      </c>
      <c r="M26" s="385"/>
      <c r="N26" s="385"/>
      <c r="O26" s="385"/>
      <c r="P26" s="385"/>
      <c r="Q26" s="385"/>
      <c r="R26" s="385"/>
      <c r="S26" s="385"/>
      <c r="T26" s="385"/>
      <c r="U26" s="385"/>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385"/>
      <c r="AS26" s="385"/>
      <c r="AT26" s="385"/>
      <c r="AU26" s="386"/>
      <c r="AW26" s="14">
        <f>VLOOKUP(L26,'マスタ201807-'!F:G,2,0)</f>
        <v>0</v>
      </c>
    </row>
    <row r="27" spans="1:49" ht="30.75" customHeight="1">
      <c r="A27" s="152" t="s">
        <v>271</v>
      </c>
      <c r="B27" s="152"/>
      <c r="C27" s="152"/>
      <c r="D27" s="152"/>
      <c r="E27" s="152"/>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c r="AK27" s="153"/>
      <c r="AL27" s="153"/>
      <c r="AM27" s="153"/>
      <c r="AN27" s="153"/>
      <c r="AO27" s="153"/>
      <c r="AP27" s="153"/>
      <c r="AQ27" s="153"/>
      <c r="AR27" s="153"/>
      <c r="AS27" s="153"/>
      <c r="AT27" s="153"/>
      <c r="AU27" s="153"/>
    </row>
    <row r="28" spans="1:49" ht="8.25" customHeight="1">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row>
    <row r="29" spans="1:49" ht="13.5" customHeight="1" thickBot="1">
      <c r="A29" s="80" t="s">
        <v>270</v>
      </c>
      <c r="B29" s="80"/>
      <c r="C29" s="80"/>
      <c r="D29" s="80"/>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0"/>
      <c r="AL29" s="80"/>
      <c r="AM29" s="80"/>
      <c r="AN29" s="80"/>
      <c r="AO29" s="80"/>
      <c r="AP29" s="80"/>
      <c r="AQ29" s="80"/>
      <c r="AR29" s="80"/>
      <c r="AS29" s="80"/>
      <c r="AT29" s="80"/>
      <c r="AU29" s="80"/>
    </row>
    <row r="30" spans="1:49" ht="25.5" customHeight="1">
      <c r="A30" s="281" t="s">
        <v>213</v>
      </c>
      <c r="B30" s="284"/>
      <c r="C30" s="284"/>
      <c r="D30" s="284"/>
      <c r="E30" s="284"/>
      <c r="F30" s="284"/>
      <c r="G30" s="284"/>
      <c r="H30" s="284"/>
      <c r="I30" s="285"/>
      <c r="J30" s="275"/>
      <c r="K30" s="276"/>
      <c r="L30" s="276"/>
      <c r="M30" s="276"/>
      <c r="N30" s="276"/>
      <c r="O30" s="276"/>
      <c r="P30" s="276"/>
      <c r="Q30" s="276"/>
      <c r="R30" s="276"/>
      <c r="S30" s="276"/>
      <c r="T30" s="276"/>
      <c r="U30" s="276"/>
      <c r="V30" s="276"/>
      <c r="W30" s="277"/>
      <c r="X30" s="281" t="s">
        <v>214</v>
      </c>
      <c r="Y30" s="282"/>
      <c r="Z30" s="282"/>
      <c r="AA30" s="282"/>
      <c r="AB30" s="282"/>
      <c r="AC30" s="282"/>
      <c r="AD30" s="282"/>
      <c r="AE30" s="282"/>
      <c r="AF30" s="283"/>
      <c r="AG30" s="301"/>
      <c r="AH30" s="302"/>
      <c r="AI30" s="302"/>
      <c r="AJ30" s="302"/>
      <c r="AK30" s="302"/>
      <c r="AL30" s="302"/>
      <c r="AM30" s="302"/>
      <c r="AN30" s="302"/>
      <c r="AO30" s="302"/>
      <c r="AP30" s="302"/>
      <c r="AQ30" s="302"/>
      <c r="AR30" s="302"/>
      <c r="AS30" s="302"/>
      <c r="AT30" s="302"/>
      <c r="AU30" s="303"/>
    </row>
    <row r="31" spans="1:49" ht="25.5" customHeight="1" thickBot="1">
      <c r="A31" s="289" t="s">
        <v>215</v>
      </c>
      <c r="B31" s="290"/>
      <c r="C31" s="290"/>
      <c r="D31" s="290"/>
      <c r="E31" s="290"/>
      <c r="F31" s="290"/>
      <c r="G31" s="290"/>
      <c r="H31" s="290"/>
      <c r="I31" s="291"/>
      <c r="J31" s="464"/>
      <c r="K31" s="465"/>
      <c r="L31" s="465"/>
      <c r="M31" s="465"/>
      <c r="N31" s="465"/>
      <c r="O31" s="465"/>
      <c r="P31" s="465"/>
      <c r="Q31" s="465"/>
      <c r="R31" s="465"/>
      <c r="S31" s="465"/>
      <c r="T31" s="465"/>
      <c r="U31" s="465"/>
      <c r="V31" s="465"/>
      <c r="W31" s="466"/>
      <c r="X31" s="289" t="s">
        <v>356</v>
      </c>
      <c r="Y31" s="311"/>
      <c r="Z31" s="311"/>
      <c r="AA31" s="311"/>
      <c r="AB31" s="311"/>
      <c r="AC31" s="311"/>
      <c r="AD31" s="312" t="s">
        <v>357</v>
      </c>
      <c r="AE31" s="313"/>
      <c r="AF31" s="313"/>
      <c r="AG31" s="313"/>
      <c r="AH31" s="313"/>
      <c r="AI31" s="313"/>
      <c r="AJ31" s="314" t="s">
        <v>347</v>
      </c>
      <c r="AK31" s="315"/>
      <c r="AL31" s="315"/>
      <c r="AM31" s="316"/>
      <c r="AN31" s="317"/>
      <c r="AO31" s="318"/>
      <c r="AP31" s="318"/>
      <c r="AQ31" s="318"/>
      <c r="AR31" s="318"/>
      <c r="AS31" s="318"/>
      <c r="AT31" s="318"/>
      <c r="AU31" s="319"/>
    </row>
    <row r="32" spans="1:49" ht="13.5" customHeight="1" thickBot="1"/>
    <row r="33" spans="1:53" ht="25.5" customHeight="1" thickBot="1">
      <c r="A33" s="278" t="s">
        <v>154</v>
      </c>
      <c r="B33" s="279"/>
      <c r="C33" s="279"/>
      <c r="D33" s="279"/>
      <c r="E33" s="279"/>
      <c r="F33" s="279"/>
      <c r="G33" s="279"/>
      <c r="H33" s="279"/>
      <c r="I33" s="279"/>
      <c r="J33" s="279"/>
      <c r="K33" s="280"/>
      <c r="L33" s="270" t="s">
        <v>323</v>
      </c>
      <c r="M33" s="271"/>
      <c r="N33" s="271"/>
      <c r="O33" s="271"/>
      <c r="P33" s="271"/>
      <c r="Q33" s="271"/>
      <c r="R33" s="271"/>
      <c r="S33" s="271"/>
      <c r="T33" s="272"/>
      <c r="U33" s="273" t="s">
        <v>153</v>
      </c>
      <c r="V33" s="273"/>
      <c r="W33" s="273"/>
      <c r="X33" s="273"/>
      <c r="Y33" s="273"/>
      <c r="Z33" s="273"/>
      <c r="AA33" s="273"/>
      <c r="AB33" s="273"/>
      <c r="AC33" s="273"/>
      <c r="AD33" s="273"/>
      <c r="AE33" s="273"/>
      <c r="AF33" s="273"/>
      <c r="AG33" s="273"/>
      <c r="AH33" s="273"/>
      <c r="AI33" s="273"/>
      <c r="AJ33" s="273"/>
      <c r="AK33" s="273"/>
      <c r="AL33" s="273"/>
      <c r="AM33" s="273"/>
      <c r="AN33" s="273"/>
      <c r="AO33" s="273"/>
      <c r="AP33" s="273"/>
      <c r="AQ33" s="273"/>
      <c r="AR33" s="273"/>
      <c r="AS33" s="273"/>
      <c r="AT33" s="273"/>
      <c r="AU33" s="274"/>
    </row>
    <row r="34" spans="1:53" ht="13.5" customHeight="1" thickBot="1"/>
    <row r="35" spans="1:53" ht="25.5" customHeight="1" thickBot="1">
      <c r="A35" s="309" t="s">
        <v>151</v>
      </c>
      <c r="B35" s="310"/>
      <c r="C35" s="310"/>
      <c r="D35" s="310"/>
      <c r="E35" s="310"/>
      <c r="F35" s="310"/>
      <c r="G35" s="310"/>
      <c r="H35" s="310"/>
      <c r="I35" s="310"/>
      <c r="J35" s="310"/>
      <c r="K35" s="310"/>
      <c r="L35" s="306" t="s">
        <v>323</v>
      </c>
      <c r="M35" s="307"/>
      <c r="N35" s="307"/>
      <c r="O35" s="307"/>
      <c r="P35" s="307"/>
      <c r="Q35" s="307"/>
      <c r="R35" s="307"/>
      <c r="S35" s="307"/>
      <c r="T35" s="308"/>
    </row>
    <row r="36" spans="1:53" ht="13.5" customHeight="1" thickBot="1"/>
    <row r="37" spans="1:53" ht="18.75" customHeight="1">
      <c r="A37" s="250" t="s">
        <v>31</v>
      </c>
      <c r="B37" s="251"/>
      <c r="C37" s="251"/>
      <c r="D37" s="251"/>
      <c r="E37" s="251"/>
      <c r="F37" s="251"/>
      <c r="G37" s="251"/>
      <c r="H37" s="251"/>
      <c r="I37" s="251"/>
      <c r="J37" s="251"/>
      <c r="K37" s="252"/>
      <c r="L37" s="298" t="s">
        <v>323</v>
      </c>
      <c r="M37" s="299"/>
      <c r="N37" s="299"/>
      <c r="O37" s="299"/>
      <c r="P37" s="299"/>
      <c r="Q37" s="299"/>
      <c r="R37" s="299"/>
      <c r="S37" s="299"/>
      <c r="T37" s="300"/>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3"/>
      <c r="AV37" s="9"/>
    </row>
    <row r="38" spans="1:53" ht="13.5" customHeight="1">
      <c r="A38" s="253"/>
      <c r="B38" s="254"/>
      <c r="C38" s="254"/>
      <c r="D38" s="254"/>
      <c r="E38" s="254"/>
      <c r="F38" s="254"/>
      <c r="G38" s="254"/>
      <c r="H38" s="254"/>
      <c r="I38" s="254"/>
      <c r="J38" s="254"/>
      <c r="K38" s="255"/>
      <c r="L38" s="268" t="s">
        <v>150</v>
      </c>
      <c r="M38" s="268"/>
      <c r="N38" s="268"/>
      <c r="O38" s="268"/>
      <c r="P38" s="268"/>
      <c r="Q38" s="268"/>
      <c r="R38" s="268"/>
      <c r="S38" s="268"/>
      <c r="T38" s="268"/>
      <c r="U38" s="268"/>
      <c r="V38" s="268"/>
      <c r="W38" s="268"/>
      <c r="X38" s="268"/>
      <c r="Y38" s="268"/>
      <c r="Z38" s="268"/>
      <c r="AA38" s="268"/>
      <c r="AB38" s="268"/>
      <c r="AC38" s="268"/>
      <c r="AD38" s="268"/>
      <c r="AE38" s="268"/>
      <c r="AF38" s="268"/>
      <c r="AG38" s="268"/>
      <c r="AH38" s="268"/>
      <c r="AI38" s="268"/>
      <c r="AJ38" s="268"/>
      <c r="AK38" s="268"/>
      <c r="AL38" s="268"/>
      <c r="AM38" s="268"/>
      <c r="AN38" s="268"/>
      <c r="AO38" s="268"/>
      <c r="AP38" s="268"/>
      <c r="AQ38" s="268"/>
      <c r="AR38" s="268"/>
      <c r="AS38" s="268"/>
      <c r="AT38" s="268"/>
      <c r="AU38" s="269"/>
      <c r="AV38" s="9"/>
      <c r="AW38" s="15"/>
    </row>
    <row r="39" spans="1:53" ht="13.5" customHeight="1" thickBot="1">
      <c r="A39" s="256"/>
      <c r="B39" s="257"/>
      <c r="C39" s="257"/>
      <c r="D39" s="257"/>
      <c r="E39" s="257"/>
      <c r="F39" s="257"/>
      <c r="G39" s="257"/>
      <c r="H39" s="257"/>
      <c r="I39" s="257"/>
      <c r="J39" s="257"/>
      <c r="K39" s="258"/>
      <c r="L39" s="249" t="s">
        <v>32</v>
      </c>
      <c r="M39" s="249"/>
      <c r="N39" s="249"/>
      <c r="O39" s="249"/>
      <c r="P39" s="249"/>
      <c r="Q39" s="249"/>
      <c r="R39" s="249"/>
      <c r="S39" s="249"/>
      <c r="T39" s="249"/>
      <c r="U39" s="249"/>
      <c r="V39" s="249"/>
      <c r="W39" s="249"/>
      <c r="X39" s="249"/>
      <c r="Y39" s="249"/>
      <c r="Z39" s="249"/>
      <c r="AA39" s="249"/>
      <c r="AB39" s="249"/>
      <c r="AC39" s="249"/>
      <c r="AD39" s="249"/>
      <c r="AE39" s="249"/>
      <c r="AF39" s="304" t="s">
        <v>157</v>
      </c>
      <c r="AG39" s="304"/>
      <c r="AH39" s="304"/>
      <c r="AI39" s="304"/>
      <c r="AJ39" s="304"/>
      <c r="AK39" s="304"/>
      <c r="AL39" s="304"/>
      <c r="AM39" s="304"/>
      <c r="AN39" s="304"/>
      <c r="AO39" s="304"/>
      <c r="AP39" s="304"/>
      <c r="AQ39" s="304"/>
      <c r="AR39" s="304"/>
      <c r="AS39" s="304"/>
      <c r="AT39" s="304"/>
      <c r="AU39" s="305"/>
    </row>
    <row r="40" spans="1:53" ht="13.5" customHeight="1" thickBot="1">
      <c r="A40" s="2"/>
      <c r="B40" s="2"/>
      <c r="C40" s="2"/>
      <c r="D40" s="2"/>
      <c r="E40" s="2"/>
      <c r="F40" s="2"/>
      <c r="G40" s="2"/>
      <c r="H40" s="2"/>
      <c r="I40" s="2"/>
      <c r="J40" s="2"/>
    </row>
    <row r="41" spans="1:53" ht="12.75" customHeight="1">
      <c r="A41" s="259" t="s">
        <v>155</v>
      </c>
      <c r="B41" s="260"/>
      <c r="C41" s="260"/>
      <c r="D41" s="260"/>
      <c r="E41" s="260"/>
      <c r="F41" s="260"/>
      <c r="G41" s="260"/>
      <c r="H41" s="260"/>
      <c r="I41" s="260"/>
      <c r="J41" s="260"/>
      <c r="K41" s="261"/>
      <c r="L41" s="292" t="s">
        <v>36</v>
      </c>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260"/>
      <c r="AL41" s="260"/>
      <c r="AM41" s="260"/>
      <c r="AN41" s="260"/>
      <c r="AO41" s="260"/>
      <c r="AP41" s="260"/>
      <c r="AQ41" s="260"/>
      <c r="AR41" s="260"/>
      <c r="AS41" s="260"/>
      <c r="AT41" s="260"/>
      <c r="AU41" s="293"/>
    </row>
    <row r="42" spans="1:53" ht="12.6">
      <c r="A42" s="262"/>
      <c r="B42" s="263"/>
      <c r="C42" s="263"/>
      <c r="D42" s="263"/>
      <c r="E42" s="263"/>
      <c r="F42" s="263"/>
      <c r="G42" s="263"/>
      <c r="H42" s="263"/>
      <c r="I42" s="263"/>
      <c r="J42" s="263"/>
      <c r="K42" s="264"/>
      <c r="L42" s="294"/>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95"/>
    </row>
    <row r="43" spans="1:53" ht="12.75" customHeight="1">
      <c r="A43" s="262"/>
      <c r="B43" s="263"/>
      <c r="C43" s="263"/>
      <c r="D43" s="263"/>
      <c r="E43" s="263"/>
      <c r="F43" s="263"/>
      <c r="G43" s="263"/>
      <c r="H43" s="263"/>
      <c r="I43" s="263"/>
      <c r="J43" s="263"/>
      <c r="K43" s="264"/>
      <c r="L43" s="294"/>
      <c r="M43" s="263"/>
      <c r="N43" s="263"/>
      <c r="O43" s="263"/>
      <c r="P43" s="263"/>
      <c r="Q43" s="263"/>
      <c r="R43" s="263"/>
      <c r="S43" s="263"/>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95"/>
    </row>
    <row r="44" spans="1:53" ht="14.25" customHeight="1" thickBot="1">
      <c r="A44" s="265"/>
      <c r="B44" s="266"/>
      <c r="C44" s="266"/>
      <c r="D44" s="266"/>
      <c r="E44" s="266"/>
      <c r="F44" s="266"/>
      <c r="G44" s="266"/>
      <c r="H44" s="266"/>
      <c r="I44" s="266"/>
      <c r="J44" s="266"/>
      <c r="K44" s="267"/>
      <c r="L44" s="29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AP44" s="266"/>
      <c r="AQ44" s="266"/>
      <c r="AR44" s="266"/>
      <c r="AS44" s="266"/>
      <c r="AT44" s="266"/>
      <c r="AU44" s="297"/>
      <c r="AY44" s="4"/>
      <c r="AZ44" s="4"/>
      <c r="BA44" s="4"/>
    </row>
    <row r="45" spans="1:53" ht="42" customHeight="1">
      <c r="A45" s="152" t="s">
        <v>156</v>
      </c>
      <c r="B45" s="152"/>
      <c r="C45" s="152"/>
      <c r="D45" s="152"/>
      <c r="E45" s="152"/>
      <c r="F45" s="152"/>
      <c r="G45" s="152"/>
      <c r="H45" s="152"/>
      <c r="I45" s="152"/>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2"/>
      <c r="AJ45" s="152"/>
      <c r="AK45" s="152"/>
      <c r="AL45" s="152"/>
      <c r="AM45" s="152"/>
      <c r="AN45" s="152"/>
      <c r="AO45" s="152"/>
      <c r="AP45" s="152"/>
      <c r="AQ45" s="152"/>
      <c r="AR45" s="152"/>
      <c r="AS45" s="152"/>
      <c r="AT45" s="152"/>
      <c r="AU45" s="152"/>
      <c r="AY45" s="4"/>
      <c r="AZ45" s="4"/>
      <c r="BA45" s="4"/>
    </row>
    <row r="46" spans="1:53" ht="5.25" customHeight="1">
      <c r="A46" s="3"/>
      <c r="B46" s="3"/>
      <c r="C46" s="3"/>
      <c r="D46" s="3"/>
      <c r="E46" s="3"/>
      <c r="F46" s="3"/>
      <c r="G46" s="3"/>
      <c r="H46" s="3"/>
      <c r="I46" s="2"/>
      <c r="J46" s="2"/>
      <c r="K46" s="2"/>
      <c r="L46" s="2"/>
      <c r="Q46" s="2"/>
      <c r="R46" s="2"/>
      <c r="S46" s="2"/>
      <c r="T46" s="2"/>
      <c r="U46" s="2"/>
      <c r="V46" s="2"/>
      <c r="W46" s="2"/>
      <c r="X46" s="2"/>
      <c r="Y46" s="2"/>
      <c r="Z46" s="2"/>
      <c r="AA46" s="2"/>
      <c r="AB46" s="2"/>
      <c r="AC46" s="2"/>
      <c r="AD46" s="4"/>
      <c r="AE46" s="4"/>
      <c r="AF46" s="2"/>
      <c r="AG46" s="2"/>
      <c r="AH46" s="2"/>
      <c r="AI46" s="2"/>
      <c r="AJ46" s="4"/>
      <c r="AK46" s="4"/>
      <c r="AL46" s="4"/>
      <c r="AM46" s="4"/>
      <c r="AN46" s="4"/>
      <c r="AO46" s="4"/>
      <c r="AP46" s="4"/>
      <c r="AQ46" s="4"/>
      <c r="AR46" s="4"/>
      <c r="AS46" s="4"/>
      <c r="AT46" s="4"/>
      <c r="AU46" s="4"/>
      <c r="AY46" s="4"/>
      <c r="AZ46" s="4"/>
      <c r="BA46" s="4"/>
    </row>
    <row r="47" spans="1:53" ht="19.5" customHeight="1">
      <c r="A47" s="153" t="s">
        <v>305</v>
      </c>
      <c r="B47" s="153"/>
      <c r="C47" s="153"/>
      <c r="D47" s="153"/>
      <c r="E47" s="153"/>
      <c r="F47" s="153"/>
      <c r="G47" s="153"/>
      <c r="H47" s="153"/>
      <c r="I47" s="153"/>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c r="AP47" s="153"/>
      <c r="AQ47" s="153"/>
      <c r="AR47" s="153"/>
      <c r="AS47" s="153"/>
      <c r="AT47" s="153"/>
      <c r="AU47" s="153"/>
      <c r="AY47" s="4"/>
      <c r="AZ47" s="4"/>
      <c r="BA47" s="4"/>
    </row>
    <row r="48" spans="1:53" ht="20.25" customHeight="1">
      <c r="A48" s="153"/>
      <c r="B48" s="153"/>
      <c r="C48" s="153"/>
      <c r="D48" s="153"/>
      <c r="E48" s="153"/>
      <c r="F48" s="153"/>
      <c r="G48" s="153"/>
      <c r="H48" s="153"/>
      <c r="I48" s="153"/>
      <c r="J48" s="153"/>
      <c r="K48" s="153"/>
      <c r="L48" s="153"/>
      <c r="M48" s="153"/>
      <c r="N48" s="153"/>
      <c r="O48" s="153"/>
      <c r="P48" s="153"/>
      <c r="Q48" s="153"/>
      <c r="R48" s="153"/>
      <c r="S48" s="153"/>
      <c r="T48" s="153"/>
      <c r="U48" s="153"/>
      <c r="V48" s="153"/>
      <c r="W48" s="153"/>
      <c r="X48" s="153"/>
      <c r="Y48" s="153"/>
      <c r="Z48" s="153"/>
      <c r="AA48" s="153"/>
      <c r="AB48" s="153"/>
      <c r="AC48" s="153"/>
      <c r="AD48" s="153"/>
      <c r="AE48" s="153"/>
      <c r="AF48" s="153"/>
      <c r="AG48" s="153"/>
      <c r="AH48" s="153"/>
      <c r="AI48" s="153"/>
      <c r="AJ48" s="153"/>
      <c r="AK48" s="153"/>
      <c r="AL48" s="153"/>
      <c r="AM48" s="153"/>
      <c r="AN48" s="153"/>
      <c r="AO48" s="153"/>
      <c r="AP48" s="153"/>
      <c r="AQ48" s="153"/>
      <c r="AR48" s="153"/>
      <c r="AS48" s="153"/>
      <c r="AT48" s="153"/>
      <c r="AU48" s="153"/>
    </row>
    <row r="49" spans="1:47" ht="18.75" customHeight="1">
      <c r="A49" s="153"/>
      <c r="B49" s="153"/>
      <c r="C49" s="153"/>
      <c r="D49" s="153"/>
      <c r="E49" s="153"/>
      <c r="F49" s="153"/>
      <c r="G49" s="153"/>
      <c r="H49" s="153"/>
      <c r="I49" s="153"/>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c r="AP49" s="153"/>
      <c r="AQ49" s="153"/>
      <c r="AR49" s="153"/>
      <c r="AS49" s="153"/>
      <c r="AT49" s="153"/>
      <c r="AU49" s="153"/>
    </row>
    <row r="50" spans="1:47" ht="6" customHeight="1">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row>
    <row r="51" spans="1:47" ht="10.5" customHeight="1">
      <c r="A51" s="168" t="s">
        <v>13</v>
      </c>
      <c r="B51" s="143"/>
      <c r="C51" s="169"/>
      <c r="D51" s="176"/>
      <c r="E51" s="176"/>
      <c r="F51" s="176"/>
      <c r="G51" s="176"/>
      <c r="H51" s="176"/>
      <c r="I51" s="176"/>
      <c r="J51" s="176"/>
      <c r="K51" s="176"/>
      <c r="L51" s="176"/>
      <c r="M51" s="176"/>
      <c r="N51" s="176"/>
      <c r="O51" s="176"/>
      <c r="P51" s="176"/>
      <c r="Q51" s="176"/>
      <c r="R51" s="176"/>
      <c r="S51" s="176"/>
      <c r="T51" s="176"/>
      <c r="U51" s="176"/>
      <c r="V51" s="176"/>
      <c r="W51" s="176"/>
      <c r="X51" s="176"/>
      <c r="Y51" s="176"/>
      <c r="Z51" s="176"/>
      <c r="AA51" s="176"/>
      <c r="AB51" s="176"/>
      <c r="AC51" s="176"/>
      <c r="AD51" s="176"/>
      <c r="AE51" s="176"/>
      <c r="AF51" s="176"/>
      <c r="AG51" s="176"/>
      <c r="AH51" s="176"/>
      <c r="AI51" s="176"/>
      <c r="AJ51" s="176"/>
      <c r="AK51" s="176"/>
      <c r="AL51" s="176"/>
      <c r="AM51" s="176"/>
      <c r="AN51" s="176"/>
      <c r="AO51" s="176"/>
      <c r="AP51" s="176"/>
      <c r="AQ51" s="176"/>
      <c r="AR51" s="176"/>
      <c r="AS51" s="176"/>
      <c r="AT51" s="176"/>
      <c r="AU51" s="177"/>
    </row>
    <row r="52" spans="1:47" ht="12.75" customHeight="1">
      <c r="A52" s="170"/>
      <c r="B52" s="171"/>
      <c r="C52" s="172"/>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178"/>
      <c r="AI52" s="178"/>
      <c r="AJ52" s="178"/>
      <c r="AK52" s="178"/>
      <c r="AL52" s="178"/>
      <c r="AM52" s="178"/>
      <c r="AN52" s="178"/>
      <c r="AO52" s="178"/>
      <c r="AP52" s="178"/>
      <c r="AQ52" s="178"/>
      <c r="AR52" s="178"/>
      <c r="AS52" s="178"/>
      <c r="AT52" s="178"/>
      <c r="AU52" s="179"/>
    </row>
    <row r="53" spans="1:47" ht="12.75" customHeight="1">
      <c r="A53" s="444" t="s">
        <v>303</v>
      </c>
      <c r="B53" s="445"/>
      <c r="C53" s="445"/>
      <c r="D53" s="445"/>
      <c r="E53" s="445"/>
      <c r="F53" s="445"/>
      <c r="G53" s="445"/>
      <c r="H53" s="445"/>
      <c r="I53" s="445"/>
      <c r="J53" s="446"/>
      <c r="K53" s="456" t="s">
        <v>338</v>
      </c>
      <c r="L53" s="457"/>
      <c r="M53" s="457"/>
      <c r="N53" s="458"/>
      <c r="O53" s="459"/>
      <c r="P53" s="459"/>
      <c r="Q53" s="459"/>
      <c r="R53" s="459"/>
      <c r="S53" s="459"/>
      <c r="T53" s="460"/>
      <c r="U53" s="447" t="s">
        <v>141</v>
      </c>
      <c r="V53" s="448"/>
      <c r="W53" s="448"/>
      <c r="X53" s="448"/>
      <c r="Y53" s="448"/>
      <c r="Z53" s="448"/>
      <c r="AA53" s="449"/>
      <c r="AB53" s="449"/>
      <c r="AC53" s="449"/>
      <c r="AD53" s="449"/>
      <c r="AE53" s="449"/>
      <c r="AF53" s="449"/>
      <c r="AG53" s="449"/>
      <c r="AH53" s="449"/>
      <c r="AI53" s="449"/>
      <c r="AJ53" s="448" t="s">
        <v>142</v>
      </c>
      <c r="AK53" s="448"/>
      <c r="AL53" s="448"/>
      <c r="AM53" s="448"/>
      <c r="AN53" s="448"/>
      <c r="AO53" s="450"/>
      <c r="AP53" s="450"/>
      <c r="AQ53" s="450"/>
      <c r="AR53" s="450"/>
      <c r="AS53" s="450"/>
      <c r="AT53" s="450"/>
      <c r="AU53" s="451"/>
    </row>
    <row r="54" spans="1:47" ht="27.75" customHeight="1">
      <c r="A54" s="452" t="s">
        <v>307</v>
      </c>
      <c r="B54" s="453"/>
      <c r="C54" s="453"/>
      <c r="D54" s="453"/>
      <c r="E54" s="453"/>
      <c r="F54" s="453"/>
      <c r="G54" s="453"/>
      <c r="H54" s="453"/>
      <c r="I54" s="453"/>
      <c r="J54" s="454"/>
      <c r="K54" s="461" t="s">
        <v>8</v>
      </c>
      <c r="L54" s="462"/>
      <c r="M54" s="462"/>
      <c r="N54" s="462"/>
      <c r="O54" s="462"/>
      <c r="P54" s="462"/>
      <c r="Q54" s="462"/>
      <c r="R54" s="462"/>
      <c r="S54" s="462"/>
      <c r="T54" s="463"/>
      <c r="U54" s="455" t="s">
        <v>280</v>
      </c>
      <c r="V54" s="455"/>
      <c r="W54" s="455"/>
      <c r="X54" s="455"/>
      <c r="Y54" s="455"/>
      <c r="Z54" s="107"/>
      <c r="AA54" s="107"/>
      <c r="AB54" s="409" t="s">
        <v>282</v>
      </c>
      <c r="AC54" s="409"/>
      <c r="AD54" s="107"/>
      <c r="AE54" s="455" t="s">
        <v>281</v>
      </c>
      <c r="AF54" s="455"/>
      <c r="AG54" s="455"/>
      <c r="AH54" s="455"/>
      <c r="AI54" s="455"/>
      <c r="AJ54" s="455"/>
      <c r="AK54" s="455"/>
      <c r="AL54" s="455"/>
      <c r="AM54" s="455"/>
      <c r="AN54" s="455"/>
      <c r="AO54" s="455" t="s">
        <v>10</v>
      </c>
      <c r="AP54" s="455"/>
      <c r="AQ54" s="455"/>
      <c r="AR54" s="455"/>
      <c r="AS54" s="455"/>
      <c r="AT54" s="107"/>
      <c r="AU54" s="108"/>
    </row>
    <row r="55" spans="1:47" ht="13.5" customHeight="1">
      <c r="A55" s="425" t="s">
        <v>293</v>
      </c>
      <c r="B55" s="426"/>
      <c r="C55" s="426"/>
      <c r="D55" s="426"/>
      <c r="E55" s="427" t="s">
        <v>294</v>
      </c>
      <c r="F55" s="427"/>
      <c r="G55" s="427"/>
      <c r="H55" s="427"/>
      <c r="I55" s="427"/>
      <c r="J55" s="428"/>
      <c r="K55" s="429"/>
      <c r="L55" s="430"/>
      <c r="M55" s="430"/>
      <c r="N55" s="430"/>
      <c r="O55" s="430"/>
      <c r="P55" s="430"/>
      <c r="Q55" s="430"/>
      <c r="R55" s="430"/>
      <c r="S55" s="430"/>
      <c r="T55" s="431"/>
      <c r="U55" s="435"/>
      <c r="V55" s="435"/>
      <c r="W55" s="435"/>
      <c r="X55" s="435"/>
      <c r="Y55" s="435"/>
      <c r="Z55" s="109"/>
      <c r="AA55" s="110"/>
      <c r="AB55" s="107"/>
      <c r="AC55" s="111"/>
      <c r="AD55" s="107"/>
      <c r="AE55" s="436"/>
      <c r="AF55" s="437"/>
      <c r="AG55" s="437"/>
      <c r="AH55" s="437"/>
      <c r="AI55" s="437"/>
      <c r="AJ55" s="437"/>
      <c r="AK55" s="437"/>
      <c r="AL55" s="437"/>
      <c r="AM55" s="437"/>
      <c r="AN55" s="438"/>
      <c r="AO55" s="435"/>
      <c r="AP55" s="435"/>
      <c r="AQ55" s="435"/>
      <c r="AR55" s="435"/>
      <c r="AS55" s="435"/>
      <c r="AT55" s="112"/>
      <c r="AU55" s="113"/>
    </row>
    <row r="56" spans="1:47" ht="13.5" customHeight="1">
      <c r="A56" s="439" t="s">
        <v>295</v>
      </c>
      <c r="B56" s="440"/>
      <c r="C56" s="440"/>
      <c r="D56" s="440"/>
      <c r="E56" s="441" t="str">
        <f>IFERROR(VLOOKUP(E55,'マスタ201807-'!T:U,2,0),"")</f>
        <v>部門名を選択して下さい</v>
      </c>
      <c r="F56" s="441"/>
      <c r="G56" s="441"/>
      <c r="H56" s="441"/>
      <c r="I56" s="441"/>
      <c r="J56" s="442"/>
      <c r="K56" s="432"/>
      <c r="L56" s="433"/>
      <c r="M56" s="433"/>
      <c r="N56" s="433"/>
      <c r="O56" s="433"/>
      <c r="P56" s="433"/>
      <c r="Q56" s="433"/>
      <c r="R56" s="433"/>
      <c r="S56" s="433"/>
      <c r="T56" s="434"/>
      <c r="U56" s="114" t="s">
        <v>11</v>
      </c>
      <c r="V56" s="115"/>
      <c r="W56" s="115"/>
      <c r="X56" s="115"/>
      <c r="Y56" s="443" t="s">
        <v>324</v>
      </c>
      <c r="Z56" s="443"/>
      <c r="AA56" s="443"/>
      <c r="AB56" s="443"/>
      <c r="AC56" s="443"/>
      <c r="AD56" s="443"/>
      <c r="AE56" s="443"/>
      <c r="AF56" s="443"/>
      <c r="AG56" s="443"/>
      <c r="AH56" s="443"/>
      <c r="AI56" s="443"/>
      <c r="AJ56" s="443"/>
      <c r="AK56" s="443"/>
      <c r="AL56" s="443"/>
      <c r="AM56" s="408"/>
      <c r="AN56" s="409"/>
      <c r="AO56" s="409"/>
      <c r="AP56" s="409"/>
      <c r="AQ56" s="409"/>
      <c r="AR56" s="409"/>
      <c r="AS56" s="409"/>
      <c r="AT56" s="409"/>
      <c r="AU56" s="410"/>
    </row>
    <row r="57" spans="1:47" ht="13.5" customHeight="1">
      <c r="A57" s="411" t="s">
        <v>296</v>
      </c>
      <c r="B57" s="412"/>
      <c r="C57" s="412"/>
      <c r="D57" s="412"/>
      <c r="E57" s="412"/>
      <c r="F57" s="412"/>
      <c r="G57" s="412"/>
      <c r="H57" s="412"/>
      <c r="I57" s="412"/>
      <c r="J57" s="413"/>
      <c r="K57" s="414" t="s">
        <v>120</v>
      </c>
      <c r="L57" s="415"/>
      <c r="M57" s="415"/>
      <c r="N57" s="416"/>
      <c r="O57" s="417"/>
      <c r="P57" s="417"/>
      <c r="Q57" s="417"/>
      <c r="R57" s="417"/>
      <c r="S57" s="417"/>
      <c r="T57" s="418"/>
      <c r="U57" s="419" t="s">
        <v>119</v>
      </c>
      <c r="V57" s="420"/>
      <c r="W57" s="420"/>
      <c r="X57" s="420"/>
      <c r="Y57" s="421"/>
      <c r="Z57" s="416" t="s">
        <v>325</v>
      </c>
      <c r="AA57" s="417"/>
      <c r="AB57" s="417"/>
      <c r="AC57" s="418"/>
      <c r="AD57" s="419" t="s">
        <v>118</v>
      </c>
      <c r="AE57" s="420"/>
      <c r="AF57" s="420"/>
      <c r="AG57" s="420"/>
      <c r="AH57" s="421"/>
      <c r="AI57" s="416" t="s">
        <v>325</v>
      </c>
      <c r="AJ57" s="417"/>
      <c r="AK57" s="417"/>
      <c r="AL57" s="417"/>
      <c r="AM57" s="422"/>
      <c r="AN57" s="423"/>
      <c r="AO57" s="423"/>
      <c r="AP57" s="423"/>
      <c r="AQ57" s="423"/>
      <c r="AR57" s="423"/>
      <c r="AS57" s="423"/>
      <c r="AT57" s="423"/>
      <c r="AU57" s="424"/>
    </row>
    <row r="58" spans="1:47" ht="13.5" customHeight="1" thickBot="1">
      <c r="A58" s="395" t="s">
        <v>117</v>
      </c>
      <c r="B58" s="396"/>
      <c r="C58" s="396"/>
      <c r="D58" s="396"/>
      <c r="E58" s="396"/>
      <c r="F58" s="396"/>
      <c r="G58" s="396"/>
      <c r="H58" s="396"/>
      <c r="I58" s="396"/>
      <c r="J58" s="397"/>
      <c r="K58" s="398" t="s">
        <v>12</v>
      </c>
      <c r="L58" s="399"/>
      <c r="M58" s="399"/>
      <c r="N58" s="400"/>
      <c r="O58" s="400"/>
      <c r="P58" s="400"/>
      <c r="Q58" s="400"/>
      <c r="R58" s="400"/>
      <c r="S58" s="400"/>
      <c r="T58" s="401"/>
      <c r="U58" s="402"/>
      <c r="V58" s="403"/>
      <c r="W58" s="403"/>
      <c r="X58" s="403"/>
      <c r="Y58" s="403"/>
      <c r="Z58" s="403"/>
      <c r="AA58" s="403"/>
      <c r="AB58" s="403"/>
      <c r="AC58" s="404"/>
      <c r="AD58" s="402"/>
      <c r="AE58" s="403"/>
      <c r="AF58" s="403"/>
      <c r="AG58" s="403"/>
      <c r="AH58" s="403"/>
      <c r="AI58" s="403"/>
      <c r="AJ58" s="403"/>
      <c r="AK58" s="403"/>
      <c r="AL58" s="403"/>
      <c r="AM58" s="405"/>
      <c r="AN58" s="406"/>
      <c r="AO58" s="406"/>
      <c r="AP58" s="406"/>
      <c r="AQ58" s="406"/>
      <c r="AR58" s="406"/>
      <c r="AS58" s="406"/>
      <c r="AT58" s="406"/>
      <c r="AU58" s="407"/>
    </row>
    <row r="59" spans="1:47" ht="13.5" customHeight="1" thickBot="1">
      <c r="AB59" s="23" t="s">
        <v>16</v>
      </c>
      <c r="AC59" s="22" t="s">
        <v>17</v>
      </c>
      <c r="AD59" s="19"/>
      <c r="AE59" s="19"/>
      <c r="AF59" s="20" t="s">
        <v>18</v>
      </c>
      <c r="AG59" s="19"/>
      <c r="AH59" s="19"/>
      <c r="AI59" s="19"/>
      <c r="AJ59" s="19"/>
      <c r="AK59" s="19"/>
      <c r="AL59" s="19"/>
      <c r="AM59" s="19"/>
      <c r="AN59" s="19"/>
      <c r="AO59" s="19"/>
      <c r="AP59" s="19"/>
      <c r="AQ59" s="21" t="s">
        <v>18</v>
      </c>
      <c r="AR59" s="19">
        <v>0</v>
      </c>
      <c r="AS59" s="19">
        <v>0</v>
      </c>
      <c r="AT59" s="78">
        <v>0</v>
      </c>
      <c r="AU59" s="79">
        <v>0</v>
      </c>
    </row>
  </sheetData>
  <sheetProtection algorithmName="SHA-512" hashValue="nF3nlEpsEk9u5zsUUKnl2RoDsaufFl8yp59/M3SrdFDQDnFa6w4RQAgWPSFRiPFC+sPKBlcLknwulgWAVVRlew==" saltValue="meXr1USeK4oF1xkIJIuDqQ==" spinCount="100000" sheet="1" formatCells="0"/>
  <mergeCells count="125">
    <mergeCell ref="A4:G5"/>
    <mergeCell ref="H4:X5"/>
    <mergeCell ref="A1:AU1"/>
    <mergeCell ref="AR2:AU2"/>
    <mergeCell ref="A3:G3"/>
    <mergeCell ref="H3:X3"/>
    <mergeCell ref="Y3:AH3"/>
    <mergeCell ref="AI3:AU3"/>
    <mergeCell ref="Y4:AH5"/>
    <mergeCell ref="AI4:AU5"/>
    <mergeCell ref="A10:G11"/>
    <mergeCell ref="H10:K10"/>
    <mergeCell ref="L10:AU10"/>
    <mergeCell ref="H11:K11"/>
    <mergeCell ref="L11:AD11"/>
    <mergeCell ref="AE11:AI11"/>
    <mergeCell ref="AJ11:AU11"/>
    <mergeCell ref="A6:AU6"/>
    <mergeCell ref="A7:G9"/>
    <mergeCell ref="H7:K7"/>
    <mergeCell ref="M7:AU7"/>
    <mergeCell ref="H8:K8"/>
    <mergeCell ref="L8:AU8"/>
    <mergeCell ref="H9:K9"/>
    <mergeCell ref="L9:AU9"/>
    <mergeCell ref="A12:G16"/>
    <mergeCell ref="H12:Q12"/>
    <mergeCell ref="H13:K13"/>
    <mergeCell ref="M13:AU13"/>
    <mergeCell ref="H14:K15"/>
    <mergeCell ref="L14:AU15"/>
    <mergeCell ref="H16:K16"/>
    <mergeCell ref="L16:AD16"/>
    <mergeCell ref="AE16:AI16"/>
    <mergeCell ref="AJ16:AU16"/>
    <mergeCell ref="AJ19:AU19"/>
    <mergeCell ref="H20:K20"/>
    <mergeCell ref="L20:AD20"/>
    <mergeCell ref="AE20:AI20"/>
    <mergeCell ref="AJ20:AU20"/>
    <mergeCell ref="A22:K22"/>
    <mergeCell ref="L22:Z22"/>
    <mergeCell ref="AB22:AJ22"/>
    <mergeCell ref="AK22:AU22"/>
    <mergeCell ref="A17:G20"/>
    <mergeCell ref="H17:K17"/>
    <mergeCell ref="L17:AD17"/>
    <mergeCell ref="AE17:AI17"/>
    <mergeCell ref="AJ17:AU17"/>
    <mergeCell ref="H18:K19"/>
    <mergeCell ref="L18:AD19"/>
    <mergeCell ref="AE18:AI18"/>
    <mergeCell ref="AJ18:AU18"/>
    <mergeCell ref="AE19:AI19"/>
    <mergeCell ref="A27:AU27"/>
    <mergeCell ref="A30:I30"/>
    <mergeCell ref="J30:W30"/>
    <mergeCell ref="X30:AF30"/>
    <mergeCell ref="AG30:AU30"/>
    <mergeCell ref="A31:I31"/>
    <mergeCell ref="J31:W31"/>
    <mergeCell ref="A23:AU23"/>
    <mergeCell ref="L24:AU24"/>
    <mergeCell ref="A25:K25"/>
    <mergeCell ref="L25:AU25"/>
    <mergeCell ref="A26:K26"/>
    <mergeCell ref="L26:AU26"/>
    <mergeCell ref="X31:AC31"/>
    <mergeCell ref="AD31:AI31"/>
    <mergeCell ref="AJ31:AM31"/>
    <mergeCell ref="AN31:AU31"/>
    <mergeCell ref="A41:K44"/>
    <mergeCell ref="L41:AU44"/>
    <mergeCell ref="A45:AU45"/>
    <mergeCell ref="A47:AU49"/>
    <mergeCell ref="A51:C52"/>
    <mergeCell ref="D51:AU52"/>
    <mergeCell ref="A33:K33"/>
    <mergeCell ref="L33:T33"/>
    <mergeCell ref="U33:AU33"/>
    <mergeCell ref="A35:K35"/>
    <mergeCell ref="L35:T35"/>
    <mergeCell ref="A37:K39"/>
    <mergeCell ref="L37:T37"/>
    <mergeCell ref="L38:AU38"/>
    <mergeCell ref="L39:AE39"/>
    <mergeCell ref="AF39:AU39"/>
    <mergeCell ref="A53:J53"/>
    <mergeCell ref="U53:Z53"/>
    <mergeCell ref="AA53:AI53"/>
    <mergeCell ref="AJ53:AN53"/>
    <mergeCell ref="AO53:AU53"/>
    <mergeCell ref="A54:J54"/>
    <mergeCell ref="U54:Y54"/>
    <mergeCell ref="AB54:AC54"/>
    <mergeCell ref="AE54:AN54"/>
    <mergeCell ref="AO54:AS54"/>
    <mergeCell ref="K53:M53"/>
    <mergeCell ref="N53:T53"/>
    <mergeCell ref="K54:T54"/>
    <mergeCell ref="A55:D55"/>
    <mergeCell ref="E55:J55"/>
    <mergeCell ref="K55:T56"/>
    <mergeCell ref="U55:Y55"/>
    <mergeCell ref="AE55:AN55"/>
    <mergeCell ref="AO55:AS55"/>
    <mergeCell ref="A56:D56"/>
    <mergeCell ref="E56:J56"/>
    <mergeCell ref="Y56:AL56"/>
    <mergeCell ref="A58:J58"/>
    <mergeCell ref="K58:M58"/>
    <mergeCell ref="N58:T58"/>
    <mergeCell ref="U58:AC58"/>
    <mergeCell ref="AD58:AL58"/>
    <mergeCell ref="AM58:AU58"/>
    <mergeCell ref="AM56:AU56"/>
    <mergeCell ref="A57:D57"/>
    <mergeCell ref="E57:J57"/>
    <mergeCell ref="K57:M57"/>
    <mergeCell ref="N57:T57"/>
    <mergeCell ref="U57:Y57"/>
    <mergeCell ref="Z57:AC57"/>
    <mergeCell ref="AD57:AH57"/>
    <mergeCell ref="AI57:AL57"/>
    <mergeCell ref="AM57:AU57"/>
  </mergeCells>
  <phoneticPr fontId="6"/>
  <conditionalFormatting sqref="A30:A31 X30">
    <cfRule type="expression" dxfId="22" priority="21">
      <formula>$L$25="イーサエコノミー（v6プラス）"</formula>
    </cfRule>
  </conditionalFormatting>
  <conditionalFormatting sqref="A33:K33">
    <cfRule type="expression" dxfId="21" priority="20">
      <formula>$L$25&lt;&gt;"イーサエコノミー（v6プラス）"</formula>
    </cfRule>
  </conditionalFormatting>
  <conditionalFormatting sqref="A29:AU29 J30 AG30">
    <cfRule type="expression" dxfId="20" priority="22" stopIfTrue="1">
      <formula>$L$25="イーサエコノミー（v6プラス）"</formula>
    </cfRule>
  </conditionalFormatting>
  <conditionalFormatting sqref="E55:J55">
    <cfRule type="expression" dxfId="19" priority="11">
      <formula>OR($E$55="OSG",$E$55="選択▼")</formula>
    </cfRule>
  </conditionalFormatting>
  <conditionalFormatting sqref="H3">
    <cfRule type="expression" dxfId="18" priority="10">
      <formula>$H$3=""</formula>
    </cfRule>
  </conditionalFormatting>
  <conditionalFormatting sqref="H4">
    <cfRule type="expression" dxfId="17" priority="7">
      <formula>$H$4=""</formula>
    </cfRule>
  </conditionalFormatting>
  <conditionalFormatting sqref="J31">
    <cfRule type="expression" dxfId="16" priority="15" stopIfTrue="1">
      <formula>AND($L$25="イーサエコノミー（v6プラス）",$J$31&lt;&gt;"(選択してください)")</formula>
    </cfRule>
  </conditionalFormatting>
  <conditionalFormatting sqref="J31:W31">
    <cfRule type="expression" dxfId="15" priority="14">
      <formula>AND($L$25="イーサエコノミー（v6プラス）",$J$31="(選択してください)")</formula>
    </cfRule>
  </conditionalFormatting>
  <conditionalFormatting sqref="L33:T33">
    <cfRule type="expression" dxfId="14" priority="18">
      <formula>AND($L$25&lt;&gt;"イーサエコノミー（v6プラス）",L$33="(選択してください)")</formula>
    </cfRule>
  </conditionalFormatting>
  <conditionalFormatting sqref="L35:T35">
    <cfRule type="expression" dxfId="13" priority="16">
      <formula>$L$35="(選択してください)"</formula>
    </cfRule>
  </conditionalFormatting>
  <conditionalFormatting sqref="L37:T37">
    <cfRule type="expression" dxfId="12" priority="17">
      <formula>$L$37="(選択してください)"</formula>
    </cfRule>
  </conditionalFormatting>
  <conditionalFormatting sqref="L16:AD16">
    <cfRule type="expression" dxfId="11" priority="23" stopIfTrue="1">
      <formula>$AW$16&gt;27</formula>
    </cfRule>
  </conditionalFormatting>
  <conditionalFormatting sqref="L24:AU24">
    <cfRule type="expression" dxfId="10" priority="12">
      <formula>$L$24&lt;&gt;"こちらの条件は開通希望日が2019/3/6以降の場合に申込可能になります。条件または希望日を変更してください。"</formula>
    </cfRule>
    <cfRule type="expression" dxfId="9" priority="13">
      <formula>$L$24="こちらの条件は開通希望日が2019/3/6以降の場合に申込可能になります。条件または希望日を変更してください。"</formula>
    </cfRule>
  </conditionalFormatting>
  <conditionalFormatting sqref="L33:AU33">
    <cfRule type="expression" dxfId="8" priority="19">
      <formula>$L$25&lt;&gt;"イーサエコノミー（v6プラス）"</formula>
    </cfRule>
  </conditionalFormatting>
  <conditionalFormatting sqref="N53:T53">
    <cfRule type="expression" dxfId="7" priority="5">
      <formula>$H$4&lt;&gt;"解約⇒新規（IP転用・引継ぎ有り）"</formula>
    </cfRule>
  </conditionalFormatting>
  <conditionalFormatting sqref="U33">
    <cfRule type="expression" dxfId="6" priority="24">
      <formula>$L$33="あり"</formula>
    </cfRule>
  </conditionalFormatting>
  <conditionalFormatting sqref="AF39">
    <cfRule type="expression" dxfId="5" priority="25" stopIfTrue="1">
      <formula>$AW$37=2</formula>
    </cfRule>
  </conditionalFormatting>
  <conditionalFormatting sqref="AI4">
    <cfRule type="expression" dxfId="4" priority="6">
      <formula>$H$4&lt;&gt;"解約⇒新規（IP転用・引継ぎ有り）"</formula>
    </cfRule>
  </conditionalFormatting>
  <conditionalFormatting sqref="AI3:AU3">
    <cfRule type="expression" dxfId="3" priority="9">
      <formula>$AI$3=""</formula>
    </cfRule>
  </conditionalFormatting>
  <conditionalFormatting sqref="AD31 AN31">
    <cfRule type="expression" dxfId="2" priority="4" stopIfTrue="1">
      <formula>$L$25="イーサエコノミー（v6プラス）"</formula>
    </cfRule>
  </conditionalFormatting>
  <conditionalFormatting sqref="AJ31 X31">
    <cfRule type="expression" dxfId="1" priority="3">
      <formula>$L$25="イーサエコノミー（v6プラス）"</formula>
    </cfRule>
  </conditionalFormatting>
  <conditionalFormatting sqref="AJ31">
    <cfRule type="expression" dxfId="0" priority="1">
      <formula>$AG$31="(選択してください)"</formula>
    </cfRule>
    <cfRule type="colorScale" priority="2">
      <colorScale>
        <cfvo type="min"/>
        <cfvo type="max"/>
        <color rgb="FFFF7128"/>
        <color rgb="FFFFEF9C"/>
      </colorScale>
    </cfRule>
  </conditionalFormatting>
  <dataValidations count="15">
    <dataValidation type="list" allowBlank="1" showInputMessage="1" showErrorMessage="1" sqref="H4:X5" xr:uid="{00000000-0002-0000-0100-000000000000}">
      <formula1>"新規,解約⇒新規（IP転用・引継ぎ有り）"</formula1>
    </dataValidation>
    <dataValidation type="textLength" imeMode="off" allowBlank="1" showInputMessage="1" showErrorMessage="1" promptTitle="入力時注意事項" prompt="8桁でご記入ください。" sqref="U58:AL58" xr:uid="{00000000-0002-0000-0100-000002000000}">
      <formula1>8</formula1>
      <formula2>8</formula2>
    </dataValidation>
    <dataValidation imeMode="off" allowBlank="1" showInputMessage="1" showErrorMessage="1" promptTitle="入力時注意事項" prompt="英字1桁+数字6桁でご記入ください。" sqref="AO53:AU53" xr:uid="{00000000-0002-0000-0100-000003000000}"/>
    <dataValidation imeMode="off" allowBlank="1" showInputMessage="1" showErrorMessage="1" sqref="N57:T57 AI4" xr:uid="{00000000-0002-0000-0100-000004000000}"/>
    <dataValidation type="textLength" imeMode="off" allowBlank="1" showInputMessage="1" showErrorMessage="1" promptTitle="入力時注意事項" prompt="10桁でご記入ください。" sqref="AE55:AN55" xr:uid="{00000000-0002-0000-0100-000005000000}">
      <formula1>10</formula1>
      <formula2>10</formula2>
    </dataValidation>
    <dataValidation type="textLength" imeMode="off" allowBlank="1" showInputMessage="1" showErrorMessage="1" promptTitle="入力時注意事項" prompt="4桁でご記入ください。" sqref="AO55:AS55 U55:Y55" xr:uid="{00000000-0002-0000-0100-000006000000}">
      <formula1>4</formula1>
      <formula2>4</formula2>
    </dataValidation>
    <dataValidation type="list" allowBlank="1" showInputMessage="1" showErrorMessage="1" sqref="L33:T33" xr:uid="{00000000-0002-0000-0100-000007000000}">
      <formula1>"(選択してください),なし,あり"</formula1>
    </dataValidation>
    <dataValidation type="list" allowBlank="1" showInputMessage="1" showErrorMessage="1" sqref="L26:AU26" xr:uid="{00000000-0002-0000-0100-000008000000}">
      <formula1>INDIRECT($AW$25)</formula1>
    </dataValidation>
    <dataValidation type="list" allowBlank="1" showInputMessage="1" showErrorMessage="1" sqref="L25" xr:uid="{00000000-0002-0000-0100-000009000000}">
      <formula1>サービスリスト</formula1>
    </dataValidation>
    <dataValidation type="list" allowBlank="1" showInputMessage="1" showErrorMessage="1" sqref="Z57 AI57" xr:uid="{00000000-0002-0000-0100-00000A000000}">
      <formula1>"選択▼,新規,既存"</formula1>
    </dataValidation>
    <dataValidation type="textLength" errorStyle="information" allowBlank="1" showInputMessage="1" showErrorMessage="1" errorTitle="文字数制限" error="ご請求先名は全角27文字までとなります。" sqref="L16:AD16" xr:uid="{00000000-0002-0000-0100-00000B000000}">
      <formula1>0</formula1>
      <formula2>27</formula2>
    </dataValidation>
    <dataValidation type="list" allowBlank="1" showInputMessage="1" showErrorMessage="1" promptTitle="入力時注意事項" prompt="どちらか選択してください。" sqref="H12:Q12" xr:uid="{00000000-0002-0000-0100-00000C000000}">
      <formula1>"□　上記「ご契約者」と同じ,■　上記「ご契約者」と同じ"</formula1>
    </dataValidation>
    <dataValidation type="date" allowBlank="1" showInputMessage="1" showErrorMessage="1" promptTitle="入力時注意事項" prompt="日付形式（2018/1/1や1月1日）で入力すれば曜日は自動で設定されます。" sqref="AI3:AU3 H3" xr:uid="{00000000-0002-0000-0100-00000D000000}">
      <formula1>1</formula1>
      <formula2>401768</formula2>
    </dataValidation>
    <dataValidation imeMode="off" allowBlank="1" showInputMessage="1" showErrorMessage="1" prompt="解約⇒新規（IP転用）の場合のみ入力してください" sqref="N53:T53" xr:uid="{00000000-0002-0000-0100-00000E000000}"/>
    <dataValidation allowBlank="1" showInputMessage="1" showErrorMessage="1" error="プルダウンから選択してください。" sqref="AJ31" xr:uid="{1391BDF1-86C7-4A43-A0D6-2F599BD1CD24}"/>
  </dataValidations>
  <hyperlinks>
    <hyperlink ref="AJ20" r:id="rId1" xr:uid="{00000000-0004-0000-0100-000000000000}"/>
  </hyperlinks>
  <printOptions horizontalCentered="1" verticalCentered="1"/>
  <pageMargins left="0.39370078740157483" right="0.39370078740157483" top="0.44" bottom="0.33" header="0.23622047244094491" footer="0.19685039370078741"/>
  <pageSetup paperSize="9" scale="93" orientation="portrait" verticalDpi="300"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16385" r:id="rId5" name="逆引きDNS">
              <controlPr defaultSize="0" autoFill="0" autoPict="0">
                <anchor moveWithCells="1">
                  <from>
                    <xdr:col>10</xdr:col>
                    <xdr:colOff>30480</xdr:colOff>
                    <xdr:row>33</xdr:row>
                    <xdr:rowOff>137160</xdr:rowOff>
                  </from>
                  <to>
                    <xdr:col>24</xdr:col>
                    <xdr:colOff>83820</xdr:colOff>
                    <xdr:row>34</xdr:row>
                    <xdr:rowOff>297180</xdr:rowOff>
                  </to>
                </anchor>
              </controlPr>
            </control>
          </mc:Choice>
        </mc:AlternateContent>
        <mc:AlternateContent xmlns:mc="http://schemas.openxmlformats.org/markup-compatibility/2006">
          <mc:Choice Requires="x14">
            <control shapeId="16386" r:id="rId6" name="長期継続割引">
              <controlPr defaultSize="0" autoFill="0" autoPict="0">
                <anchor moveWithCells="1">
                  <from>
                    <xdr:col>9</xdr:col>
                    <xdr:colOff>45720</xdr:colOff>
                    <xdr:row>32</xdr:row>
                    <xdr:rowOff>7620</xdr:rowOff>
                  </from>
                  <to>
                    <xdr:col>23</xdr:col>
                    <xdr:colOff>106680</xdr:colOff>
                    <xdr:row>32</xdr:row>
                    <xdr:rowOff>312420</xdr:rowOff>
                  </to>
                </anchor>
              </controlPr>
            </control>
          </mc:Choice>
        </mc:AlternateContent>
        <mc:AlternateContent xmlns:mc="http://schemas.openxmlformats.org/markup-compatibility/2006">
          <mc:Choice Requires="x14">
            <control shapeId="16387" r:id="rId7" name="IPv6トネリング">
              <controlPr defaultSize="0" autoFill="0" autoPict="0">
                <anchor moveWithCells="1">
                  <from>
                    <xdr:col>7</xdr:col>
                    <xdr:colOff>137160</xdr:colOff>
                    <xdr:row>30</xdr:row>
                    <xdr:rowOff>45720</xdr:rowOff>
                  </from>
                  <to>
                    <xdr:col>20</xdr:col>
                    <xdr:colOff>0</xdr:colOff>
                    <xdr:row>31</xdr:row>
                    <xdr:rowOff>76200</xdr:rowOff>
                  </to>
                </anchor>
              </controlPr>
            </control>
          </mc:Choice>
        </mc:AlternateContent>
        <mc:AlternateContent xmlns:mc="http://schemas.openxmlformats.org/markup-compatibility/2006">
          <mc:Choice Requires="x14">
            <control shapeId="16388" r:id="rId8" name="HGWの有無">
              <controlPr defaultSize="0" autoFill="0" autoPict="0" altText="HGQの有無">
                <anchor moveWithCells="1">
                  <from>
                    <xdr:col>8</xdr:col>
                    <xdr:colOff>68580</xdr:colOff>
                    <xdr:row>27</xdr:row>
                    <xdr:rowOff>99060</xdr:rowOff>
                  </from>
                  <to>
                    <xdr:col>20</xdr:col>
                    <xdr:colOff>99060</xdr:colOff>
                    <xdr:row>29</xdr:row>
                    <xdr:rowOff>152400</xdr:rowOff>
                  </to>
                </anchor>
              </controlPr>
            </control>
          </mc:Choice>
        </mc:AlternateContent>
        <mc:AlternateContent xmlns:mc="http://schemas.openxmlformats.org/markup-compatibility/2006">
          <mc:Choice Requires="x14">
            <control shapeId="16389" r:id="rId9" name="HGW">
              <controlPr defaultSize="0" autoFill="0" autoPict="0">
                <anchor moveWithCells="1">
                  <from>
                    <xdr:col>8</xdr:col>
                    <xdr:colOff>38100</xdr:colOff>
                    <xdr:row>29</xdr:row>
                    <xdr:rowOff>106680</xdr:rowOff>
                  </from>
                  <to>
                    <xdr:col>23</xdr:col>
                    <xdr:colOff>83820</xdr:colOff>
                    <xdr:row>31</xdr:row>
                    <xdr:rowOff>83820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promptTitle="入力時注意事項" prompt="NE提出時はNE-Gを選択してください。_x000a_" xr:uid="{00000000-0002-0000-0100-000001000000}">
          <x14:formula1>
            <xm:f>'マスタ201807-'!$T$1:$T$8</xm:f>
          </x14:formula1>
          <xm:sqref>E55:J55</xm:sqref>
        </x14:dataValidation>
        <x14:dataValidation type="list" allowBlank="1" showInputMessage="1" showErrorMessage="1" xr:uid="{00000000-0002-0000-0100-00000F000000}">
          <x14:formula1>
            <xm:f>'マスタ201807-'!$J$4:$J$51</xm:f>
          </x14:formula1>
          <xm:sqref>L22:Z22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D57"/>
  <sheetViews>
    <sheetView workbookViewId="0">
      <pane ySplit="1" topLeftCell="A23" activePane="bottomLeft" state="frozenSplit"/>
      <selection pane="bottomLeft" activeCell="D41" sqref="D41"/>
    </sheetView>
  </sheetViews>
  <sheetFormatPr defaultColWidth="9" defaultRowHeight="12.6"/>
  <cols>
    <col min="1" max="1" width="9.77734375" style="75" bestFit="1" customWidth="1"/>
    <col min="2" max="2" width="12.109375" style="75" bestFit="1" customWidth="1"/>
    <col min="3" max="3" width="65.6640625" style="9" bestFit="1" customWidth="1"/>
    <col min="4" max="4" width="10.6640625" style="9" bestFit="1" customWidth="1"/>
    <col min="5" max="16384" width="9" style="9"/>
  </cols>
  <sheetData>
    <row r="1" spans="1:4">
      <c r="A1" s="59" t="s">
        <v>233</v>
      </c>
      <c r="B1" s="60" t="s">
        <v>234</v>
      </c>
      <c r="C1" s="61" t="s">
        <v>235</v>
      </c>
      <c r="D1" s="62" t="s">
        <v>236</v>
      </c>
    </row>
    <row r="2" spans="1:4">
      <c r="A2" s="63">
        <v>39346</v>
      </c>
      <c r="B2" s="64"/>
      <c r="C2" s="65" t="s">
        <v>19</v>
      </c>
      <c r="D2" s="66"/>
    </row>
    <row r="3" spans="1:4">
      <c r="A3" s="67"/>
      <c r="B3" s="68"/>
      <c r="C3" s="69" t="s">
        <v>20</v>
      </c>
      <c r="D3" s="70"/>
    </row>
    <row r="4" spans="1:4">
      <c r="A4" s="67"/>
      <c r="B4" s="68"/>
      <c r="C4" s="69"/>
      <c r="D4" s="70"/>
    </row>
    <row r="5" spans="1:4">
      <c r="A5" s="67">
        <v>39471</v>
      </c>
      <c r="B5" s="68"/>
      <c r="C5" s="69" t="s">
        <v>21</v>
      </c>
      <c r="D5" s="70"/>
    </row>
    <row r="6" spans="1:4">
      <c r="A6" s="67"/>
      <c r="B6" s="68"/>
      <c r="C6" s="69" t="s">
        <v>22</v>
      </c>
      <c r="D6" s="70"/>
    </row>
    <row r="7" spans="1:4">
      <c r="A7" s="67">
        <v>39539</v>
      </c>
      <c r="B7" s="68"/>
      <c r="C7" s="69" t="s">
        <v>23</v>
      </c>
      <c r="D7" s="70"/>
    </row>
    <row r="8" spans="1:4">
      <c r="A8" s="67">
        <v>39689</v>
      </c>
      <c r="B8" s="68"/>
      <c r="C8" s="69" t="s">
        <v>24</v>
      </c>
      <c r="D8" s="70"/>
    </row>
    <row r="9" spans="1:4">
      <c r="A9" s="67">
        <v>39820</v>
      </c>
      <c r="B9" s="68"/>
      <c r="C9" s="69" t="s">
        <v>25</v>
      </c>
      <c r="D9" s="70"/>
    </row>
    <row r="10" spans="1:4">
      <c r="A10" s="67">
        <v>39847</v>
      </c>
      <c r="B10" s="68"/>
      <c r="C10" s="69" t="s">
        <v>26</v>
      </c>
      <c r="D10" s="70"/>
    </row>
    <row r="11" spans="1:4">
      <c r="A11" s="67">
        <v>40288</v>
      </c>
      <c r="B11" s="68"/>
      <c r="C11" s="69" t="s">
        <v>27</v>
      </c>
      <c r="D11" s="70"/>
    </row>
    <row r="12" spans="1:4">
      <c r="A12" s="67">
        <v>40309</v>
      </c>
      <c r="B12" s="68"/>
      <c r="C12" s="69" t="s">
        <v>28</v>
      </c>
      <c r="D12" s="70"/>
    </row>
    <row r="13" spans="1:4">
      <c r="A13" s="67">
        <v>40721</v>
      </c>
      <c r="B13" s="68"/>
      <c r="C13" s="69" t="s">
        <v>0</v>
      </c>
      <c r="D13" s="70"/>
    </row>
    <row r="14" spans="1:4">
      <c r="A14" s="67">
        <v>40753</v>
      </c>
      <c r="B14" s="68"/>
      <c r="C14" s="69" t="s">
        <v>29</v>
      </c>
      <c r="D14" s="70" t="s">
        <v>35</v>
      </c>
    </row>
    <row r="15" spans="1:4">
      <c r="A15" s="67">
        <v>41372</v>
      </c>
      <c r="B15" s="68"/>
      <c r="C15" s="69" t="s">
        <v>33</v>
      </c>
      <c r="D15" s="70" t="s">
        <v>34</v>
      </c>
    </row>
    <row r="16" spans="1:4">
      <c r="A16" s="67">
        <v>42265</v>
      </c>
      <c r="B16" s="68"/>
      <c r="C16" s="69" t="s">
        <v>37</v>
      </c>
      <c r="D16" s="70" t="s">
        <v>38</v>
      </c>
    </row>
    <row r="17" spans="1:4">
      <c r="A17" s="67">
        <v>42396</v>
      </c>
      <c r="B17" s="68"/>
      <c r="C17" s="69" t="s">
        <v>60</v>
      </c>
      <c r="D17" s="70" t="s">
        <v>61</v>
      </c>
    </row>
    <row r="18" spans="1:4">
      <c r="A18" s="67">
        <v>43294</v>
      </c>
      <c r="B18" s="68"/>
      <c r="C18" s="69" t="s">
        <v>238</v>
      </c>
      <c r="D18" s="70"/>
    </row>
    <row r="19" spans="1:4">
      <c r="A19" s="67">
        <v>43374</v>
      </c>
      <c r="B19" s="68" t="s">
        <v>237</v>
      </c>
      <c r="C19" s="69" t="s">
        <v>67</v>
      </c>
      <c r="D19" s="70" t="s">
        <v>68</v>
      </c>
    </row>
    <row r="20" spans="1:4">
      <c r="A20" s="67">
        <v>43377</v>
      </c>
      <c r="B20" s="68" t="s">
        <v>237</v>
      </c>
      <c r="C20" s="69" t="s">
        <v>241</v>
      </c>
      <c r="D20" s="70" t="s">
        <v>242</v>
      </c>
    </row>
    <row r="21" spans="1:4">
      <c r="A21" s="67">
        <v>43385</v>
      </c>
      <c r="B21" s="68" t="s">
        <v>237</v>
      </c>
      <c r="C21" s="69" t="s">
        <v>244</v>
      </c>
      <c r="D21" s="70" t="s">
        <v>243</v>
      </c>
    </row>
    <row r="22" spans="1:4">
      <c r="A22" s="67">
        <v>43404</v>
      </c>
      <c r="B22" s="68" t="s">
        <v>237</v>
      </c>
      <c r="C22" s="69" t="s">
        <v>245</v>
      </c>
      <c r="D22" s="70" t="s">
        <v>243</v>
      </c>
    </row>
    <row r="23" spans="1:4">
      <c r="A23" s="67">
        <v>43411</v>
      </c>
      <c r="B23" s="68" t="s">
        <v>237</v>
      </c>
      <c r="C23" s="69" t="s">
        <v>246</v>
      </c>
      <c r="D23" s="70" t="s">
        <v>247</v>
      </c>
    </row>
    <row r="24" spans="1:4">
      <c r="A24" s="67">
        <v>43413</v>
      </c>
      <c r="B24" s="68" t="s">
        <v>237</v>
      </c>
      <c r="C24" s="69" t="s">
        <v>248</v>
      </c>
      <c r="D24" s="70" t="s">
        <v>249</v>
      </c>
    </row>
    <row r="25" spans="1:4">
      <c r="A25" s="67">
        <v>43461</v>
      </c>
      <c r="B25" s="68" t="s">
        <v>237</v>
      </c>
      <c r="C25" s="69" t="s">
        <v>251</v>
      </c>
      <c r="D25" s="70" t="s">
        <v>250</v>
      </c>
    </row>
    <row r="26" spans="1:4">
      <c r="A26" s="67">
        <v>43494</v>
      </c>
      <c r="B26" s="68" t="s">
        <v>237</v>
      </c>
      <c r="C26" s="69" t="s">
        <v>264</v>
      </c>
      <c r="D26" s="70" t="s">
        <v>252</v>
      </c>
    </row>
    <row r="27" spans="1:4">
      <c r="A27" s="67">
        <v>43516</v>
      </c>
      <c r="B27" s="68" t="s">
        <v>237</v>
      </c>
      <c r="C27" s="69" t="s">
        <v>279</v>
      </c>
      <c r="D27" s="70" t="s">
        <v>278</v>
      </c>
    </row>
    <row r="28" spans="1:4">
      <c r="A28" s="67">
        <v>43529</v>
      </c>
      <c r="B28" s="68" t="s">
        <v>237</v>
      </c>
      <c r="C28" s="69" t="s">
        <v>284</v>
      </c>
      <c r="D28" s="70" t="s">
        <v>283</v>
      </c>
    </row>
    <row r="29" spans="1:4">
      <c r="A29" s="67">
        <v>43535</v>
      </c>
      <c r="B29" s="68" t="s">
        <v>237</v>
      </c>
      <c r="C29" s="69" t="s">
        <v>285</v>
      </c>
      <c r="D29" s="70" t="s">
        <v>286</v>
      </c>
    </row>
    <row r="30" spans="1:4">
      <c r="A30" s="67">
        <v>43536</v>
      </c>
      <c r="B30" s="68" t="s">
        <v>237</v>
      </c>
      <c r="C30" s="69" t="s">
        <v>287</v>
      </c>
      <c r="D30" s="70" t="s">
        <v>288</v>
      </c>
    </row>
    <row r="31" spans="1:4">
      <c r="A31" s="67">
        <v>43552</v>
      </c>
      <c r="B31" s="68" t="s">
        <v>237</v>
      </c>
      <c r="C31" s="69" t="s">
        <v>289</v>
      </c>
      <c r="D31" s="70" t="s">
        <v>288</v>
      </c>
    </row>
    <row r="32" spans="1:4">
      <c r="A32" s="67">
        <v>43620</v>
      </c>
      <c r="B32" s="68" t="s">
        <v>237</v>
      </c>
      <c r="C32" s="69" t="s">
        <v>290</v>
      </c>
      <c r="D32" s="70" t="s">
        <v>288</v>
      </c>
    </row>
    <row r="33" spans="1:4">
      <c r="A33" s="67">
        <v>43852</v>
      </c>
      <c r="B33" s="68" t="s">
        <v>237</v>
      </c>
      <c r="C33" s="69" t="s">
        <v>292</v>
      </c>
      <c r="D33" s="70" t="s">
        <v>291</v>
      </c>
    </row>
    <row r="34" spans="1:4">
      <c r="A34" s="67">
        <v>43874</v>
      </c>
      <c r="B34" s="68" t="s">
        <v>237</v>
      </c>
      <c r="C34" s="69" t="s">
        <v>304</v>
      </c>
      <c r="D34" s="70" t="s">
        <v>291</v>
      </c>
    </row>
    <row r="35" spans="1:4">
      <c r="A35" s="67">
        <v>43915</v>
      </c>
      <c r="B35" s="68" t="s">
        <v>237</v>
      </c>
      <c r="C35" s="69" t="s">
        <v>306</v>
      </c>
      <c r="D35" s="70" t="s">
        <v>291</v>
      </c>
    </row>
    <row r="36" spans="1:4">
      <c r="A36" s="67">
        <v>43927</v>
      </c>
      <c r="B36" s="68" t="s">
        <v>308</v>
      </c>
      <c r="C36" s="69" t="s">
        <v>309</v>
      </c>
      <c r="D36" s="70" t="s">
        <v>291</v>
      </c>
    </row>
    <row r="37" spans="1:4">
      <c r="A37" s="67">
        <v>44092</v>
      </c>
      <c r="B37" s="68" t="s">
        <v>308</v>
      </c>
      <c r="C37" s="69" t="s">
        <v>313</v>
      </c>
      <c r="D37" s="70" t="s">
        <v>291</v>
      </c>
    </row>
    <row r="38" spans="1:4">
      <c r="A38" s="67">
        <v>44134</v>
      </c>
      <c r="B38" s="68" t="s">
        <v>308</v>
      </c>
      <c r="C38" s="69" t="s">
        <v>315</v>
      </c>
      <c r="D38" s="70" t="s">
        <v>314</v>
      </c>
    </row>
    <row r="39" spans="1:4">
      <c r="A39" s="67">
        <v>44553</v>
      </c>
      <c r="B39" s="68" t="s">
        <v>308</v>
      </c>
      <c r="C39" s="69" t="s">
        <v>316</v>
      </c>
      <c r="D39" s="70" t="s">
        <v>317</v>
      </c>
    </row>
    <row r="40" spans="1:4" ht="50.4">
      <c r="A40" s="67">
        <v>44613</v>
      </c>
      <c r="B40" s="68" t="s">
        <v>308</v>
      </c>
      <c r="C40" s="95" t="s">
        <v>340</v>
      </c>
      <c r="D40" s="70" t="s">
        <v>342</v>
      </c>
    </row>
    <row r="41" spans="1:4" ht="25.2">
      <c r="A41" s="67">
        <v>45383</v>
      </c>
      <c r="B41" s="68" t="s">
        <v>343</v>
      </c>
      <c r="C41" s="95" t="s">
        <v>344</v>
      </c>
      <c r="D41" s="70" t="s">
        <v>345</v>
      </c>
    </row>
    <row r="42" spans="1:4">
      <c r="A42" s="67"/>
      <c r="B42" s="68"/>
      <c r="C42" s="69"/>
      <c r="D42" s="70"/>
    </row>
    <row r="43" spans="1:4">
      <c r="A43" s="67"/>
      <c r="B43" s="68"/>
      <c r="C43" s="69"/>
      <c r="D43" s="70"/>
    </row>
    <row r="44" spans="1:4">
      <c r="A44" s="67"/>
      <c r="B44" s="68"/>
      <c r="C44" s="69"/>
      <c r="D44" s="70"/>
    </row>
    <row r="45" spans="1:4">
      <c r="A45" s="67"/>
      <c r="B45" s="68"/>
      <c r="C45" s="69"/>
      <c r="D45" s="70"/>
    </row>
    <row r="46" spans="1:4">
      <c r="A46" s="67"/>
      <c r="B46" s="68"/>
      <c r="C46" s="69"/>
      <c r="D46" s="70"/>
    </row>
    <row r="47" spans="1:4">
      <c r="A47" s="67"/>
      <c r="B47" s="68"/>
      <c r="C47" s="69"/>
      <c r="D47" s="70"/>
    </row>
    <row r="48" spans="1:4">
      <c r="A48" s="67"/>
      <c r="B48" s="68"/>
      <c r="C48" s="69"/>
      <c r="D48" s="70"/>
    </row>
    <row r="49" spans="1:4">
      <c r="A49" s="67"/>
      <c r="B49" s="68"/>
      <c r="C49" s="69"/>
      <c r="D49" s="70"/>
    </row>
    <row r="50" spans="1:4">
      <c r="A50" s="67"/>
      <c r="B50" s="68"/>
      <c r="C50" s="69"/>
      <c r="D50" s="70"/>
    </row>
    <row r="51" spans="1:4">
      <c r="A51" s="67"/>
      <c r="B51" s="68"/>
      <c r="C51" s="69"/>
      <c r="D51" s="70"/>
    </row>
    <row r="52" spans="1:4">
      <c r="A52" s="67"/>
      <c r="B52" s="68"/>
      <c r="C52" s="69"/>
      <c r="D52" s="70"/>
    </row>
    <row r="53" spans="1:4">
      <c r="A53" s="67"/>
      <c r="B53" s="68"/>
      <c r="C53" s="69"/>
      <c r="D53" s="70"/>
    </row>
    <row r="54" spans="1:4">
      <c r="A54" s="67"/>
      <c r="B54" s="68"/>
      <c r="C54" s="69"/>
      <c r="D54" s="70"/>
    </row>
    <row r="55" spans="1:4">
      <c r="A55" s="67"/>
      <c r="B55" s="68"/>
      <c r="C55" s="69"/>
      <c r="D55" s="70"/>
    </row>
    <row r="56" spans="1:4">
      <c r="A56" s="67"/>
      <c r="B56" s="68"/>
      <c r="C56" s="69"/>
      <c r="D56" s="70"/>
    </row>
    <row r="57" spans="1:4">
      <c r="A57" s="71"/>
      <c r="B57" s="72"/>
      <c r="C57" s="73"/>
      <c r="D57" s="74"/>
    </row>
  </sheetData>
  <phoneticPr fontId="6"/>
  <pageMargins left="0.75" right="0.75" top="1" bottom="1" header="0.51200000000000001" footer="0.51200000000000001"/>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W71"/>
  <sheetViews>
    <sheetView workbookViewId="0">
      <selection activeCell="N7" sqref="N7"/>
    </sheetView>
  </sheetViews>
  <sheetFormatPr defaultColWidth="16.21875" defaultRowHeight="11.4"/>
  <cols>
    <col min="1" max="1" width="10.33203125" style="25" bestFit="1" customWidth="1"/>
    <col min="2" max="4" width="39.77734375" style="25" customWidth="1"/>
    <col min="5" max="5" width="16.21875" style="25"/>
    <col min="6" max="6" width="65.33203125" style="25" bestFit="1" customWidth="1"/>
    <col min="7" max="7" width="2.33203125" style="25" bestFit="1" customWidth="1"/>
    <col min="8" max="9" width="16.21875" style="25"/>
    <col min="10" max="10" width="23.44140625" style="25" bestFit="1" customWidth="1"/>
    <col min="11" max="11" width="5.6640625" style="25" bestFit="1" customWidth="1"/>
    <col min="12" max="12" width="3.21875" style="25" bestFit="1" customWidth="1"/>
    <col min="13" max="16384" width="16.21875" style="25"/>
  </cols>
  <sheetData>
    <row r="1" spans="1:21" ht="12.6" thickTop="1" thickBot="1">
      <c r="A1" s="29" t="s">
        <v>133</v>
      </c>
      <c r="B1" s="30" t="s">
        <v>254</v>
      </c>
      <c r="C1" s="30" t="s">
        <v>256</v>
      </c>
      <c r="D1" s="96" t="s">
        <v>262</v>
      </c>
      <c r="F1" s="26" t="s">
        <v>48</v>
      </c>
      <c r="G1" s="25">
        <v>0</v>
      </c>
      <c r="O1" s="82" t="s">
        <v>260</v>
      </c>
      <c r="P1" s="83" t="s">
        <v>260</v>
      </c>
      <c r="R1" s="28"/>
      <c r="T1" s="91" t="s">
        <v>297</v>
      </c>
      <c r="U1" s="92">
        <v>6047</v>
      </c>
    </row>
    <row r="2" spans="1:21" ht="12" thickTop="1">
      <c r="A2" s="24" t="s">
        <v>133</v>
      </c>
      <c r="B2" s="31" t="s">
        <v>269</v>
      </c>
      <c r="C2" s="31" t="s">
        <v>269</v>
      </c>
      <c r="D2" s="97"/>
      <c r="F2" s="26" t="s">
        <v>49</v>
      </c>
      <c r="G2" s="25">
        <v>0</v>
      </c>
      <c r="O2" s="84" t="s">
        <v>253</v>
      </c>
      <c r="P2" s="85" t="s">
        <v>257</v>
      </c>
      <c r="T2" s="93" t="s">
        <v>298</v>
      </c>
      <c r="U2" s="94">
        <v>6048</v>
      </c>
    </row>
    <row r="3" spans="1:21">
      <c r="A3" s="24"/>
      <c r="B3" s="31"/>
      <c r="C3" s="31"/>
      <c r="D3" s="97" t="s">
        <v>15</v>
      </c>
      <c r="F3" s="24" t="s">
        <v>121</v>
      </c>
      <c r="G3" s="25">
        <v>0</v>
      </c>
      <c r="J3" s="27" t="s">
        <v>165</v>
      </c>
      <c r="O3" s="84" t="s">
        <v>255</v>
      </c>
      <c r="P3" s="85" t="s">
        <v>258</v>
      </c>
      <c r="T3" s="93" t="s">
        <v>299</v>
      </c>
      <c r="U3" s="94">
        <v>6057</v>
      </c>
    </row>
    <row r="4" spans="1:21" ht="12" thickBot="1">
      <c r="A4" s="24"/>
      <c r="B4" s="32" t="s">
        <v>48</v>
      </c>
      <c r="C4" s="31" t="s">
        <v>265</v>
      </c>
      <c r="D4" s="97" t="s">
        <v>134</v>
      </c>
      <c r="F4" s="24" t="s">
        <v>122</v>
      </c>
      <c r="G4" s="25">
        <v>0</v>
      </c>
      <c r="J4" s="25" t="s">
        <v>166</v>
      </c>
      <c r="O4" s="86" t="s">
        <v>261</v>
      </c>
      <c r="P4" s="87" t="s">
        <v>259</v>
      </c>
      <c r="T4" s="93" t="s">
        <v>300</v>
      </c>
      <c r="U4" s="94">
        <v>6049</v>
      </c>
    </row>
    <row r="5" spans="1:21">
      <c r="A5" s="24"/>
      <c r="B5" s="104" t="s">
        <v>49</v>
      </c>
      <c r="C5" s="31" t="s">
        <v>266</v>
      </c>
      <c r="D5" s="97" t="s">
        <v>135</v>
      </c>
      <c r="F5" s="24"/>
      <c r="G5" s="25">
        <v>0</v>
      </c>
      <c r="J5" s="25" t="s">
        <v>167</v>
      </c>
      <c r="K5" s="25" t="s">
        <v>168</v>
      </c>
      <c r="L5" s="25">
        <v>2</v>
      </c>
      <c r="T5" s="93" t="s">
        <v>301</v>
      </c>
      <c r="U5" s="94">
        <v>6109</v>
      </c>
    </row>
    <row r="6" spans="1:21">
      <c r="A6" s="24"/>
      <c r="B6" s="105"/>
      <c r="C6" s="31"/>
      <c r="D6" s="97" t="s">
        <v>136</v>
      </c>
      <c r="F6" s="28" t="s">
        <v>63</v>
      </c>
      <c r="G6" s="25">
        <v>1</v>
      </c>
      <c r="J6" s="25" t="s">
        <v>169</v>
      </c>
      <c r="K6" s="25" t="s">
        <v>168</v>
      </c>
      <c r="L6" s="25">
        <v>3</v>
      </c>
      <c r="T6" s="24" t="s">
        <v>341</v>
      </c>
      <c r="U6" s="24">
        <v>6005</v>
      </c>
    </row>
    <row r="7" spans="1:21">
      <c r="A7" s="24"/>
      <c r="B7" s="106" t="s">
        <v>63</v>
      </c>
      <c r="C7" s="31" t="s">
        <v>311</v>
      </c>
      <c r="D7" s="97"/>
      <c r="F7" s="28" t="s">
        <v>64</v>
      </c>
      <c r="G7" s="25">
        <v>1</v>
      </c>
      <c r="J7" s="25" t="s">
        <v>170</v>
      </c>
      <c r="K7" s="25" t="s">
        <v>168</v>
      </c>
      <c r="L7" s="25">
        <v>4</v>
      </c>
      <c r="T7" s="24" t="s">
        <v>310</v>
      </c>
      <c r="U7" s="24">
        <v>6055</v>
      </c>
    </row>
    <row r="8" spans="1:21">
      <c r="A8" s="24"/>
      <c r="B8" s="106" t="s">
        <v>64</v>
      </c>
      <c r="C8" s="31" t="s">
        <v>312</v>
      </c>
      <c r="D8" s="97" t="s">
        <v>137</v>
      </c>
      <c r="F8" s="28" t="s">
        <v>123</v>
      </c>
      <c r="G8" s="25">
        <v>1</v>
      </c>
      <c r="J8" s="25" t="s">
        <v>171</v>
      </c>
      <c r="K8" s="25" t="s">
        <v>168</v>
      </c>
      <c r="L8" s="25">
        <v>5</v>
      </c>
      <c r="T8" s="25" t="s">
        <v>294</v>
      </c>
      <c r="U8" s="25" t="s">
        <v>302</v>
      </c>
    </row>
    <row r="9" spans="1:21">
      <c r="A9" s="24"/>
      <c r="B9" s="105"/>
      <c r="C9" s="31"/>
      <c r="D9" s="97" t="s">
        <v>138</v>
      </c>
      <c r="F9" s="28" t="s">
        <v>124</v>
      </c>
      <c r="G9" s="25">
        <v>1</v>
      </c>
      <c r="J9" s="25" t="s">
        <v>172</v>
      </c>
      <c r="K9" s="25" t="s">
        <v>168</v>
      </c>
      <c r="L9" s="25">
        <v>6</v>
      </c>
    </row>
    <row r="10" spans="1:21">
      <c r="A10" s="24"/>
      <c r="B10" s="104" t="s">
        <v>39</v>
      </c>
      <c r="C10" s="31"/>
      <c r="D10" s="97"/>
      <c r="F10" s="24"/>
      <c r="G10" s="25">
        <v>0</v>
      </c>
      <c r="J10" s="25" t="s">
        <v>173</v>
      </c>
      <c r="K10" s="25" t="s">
        <v>168</v>
      </c>
      <c r="L10" s="25">
        <v>7</v>
      </c>
    </row>
    <row r="11" spans="1:21">
      <c r="A11" s="24"/>
      <c r="B11" s="104" t="s">
        <v>125</v>
      </c>
      <c r="C11" s="31"/>
      <c r="D11" s="97"/>
      <c r="F11" s="26" t="s">
        <v>39</v>
      </c>
      <c r="G11" s="25">
        <v>0</v>
      </c>
      <c r="J11" s="25" t="s">
        <v>174</v>
      </c>
      <c r="K11" s="25" t="s">
        <v>168</v>
      </c>
      <c r="L11" s="25">
        <v>8</v>
      </c>
    </row>
    <row r="12" spans="1:21">
      <c r="A12" s="24"/>
      <c r="B12" s="106"/>
      <c r="C12" s="31"/>
      <c r="D12" s="97"/>
      <c r="F12" s="26" t="s">
        <v>125</v>
      </c>
      <c r="G12" s="25">
        <v>0</v>
      </c>
      <c r="J12" s="25" t="s">
        <v>175</v>
      </c>
      <c r="K12" s="25" t="s">
        <v>168</v>
      </c>
      <c r="L12" s="25">
        <v>9</v>
      </c>
    </row>
    <row r="13" spans="1:21">
      <c r="A13" s="24"/>
      <c r="B13" s="106" t="s">
        <v>65</v>
      </c>
      <c r="C13" s="31"/>
      <c r="D13" s="97"/>
      <c r="F13" s="24" t="s">
        <v>126</v>
      </c>
      <c r="G13" s="25">
        <v>0</v>
      </c>
      <c r="J13" s="25" t="s">
        <v>176</v>
      </c>
      <c r="K13" s="25" t="s">
        <v>168</v>
      </c>
      <c r="L13" s="25">
        <v>10</v>
      </c>
    </row>
    <row r="14" spans="1:21">
      <c r="A14" s="24"/>
      <c r="B14" s="106" t="s">
        <v>66</v>
      </c>
      <c r="C14" s="31"/>
      <c r="D14" s="97"/>
      <c r="F14" s="24"/>
      <c r="G14" s="25">
        <v>0</v>
      </c>
      <c r="J14" s="25" t="s">
        <v>177</v>
      </c>
      <c r="K14" s="25" t="s">
        <v>168</v>
      </c>
      <c r="L14" s="25">
        <v>11</v>
      </c>
    </row>
    <row r="15" spans="1:21">
      <c r="A15" s="24"/>
      <c r="B15" s="105"/>
      <c r="C15" s="31"/>
      <c r="D15" s="97"/>
      <c r="F15" s="28" t="s">
        <v>65</v>
      </c>
      <c r="G15" s="25">
        <v>1</v>
      </c>
      <c r="J15" s="25" t="s">
        <v>178</v>
      </c>
      <c r="K15" s="25" t="s">
        <v>168</v>
      </c>
      <c r="L15" s="25">
        <v>12</v>
      </c>
    </row>
    <row r="16" spans="1:21">
      <c r="A16" s="24"/>
      <c r="B16" s="104" t="s">
        <v>40</v>
      </c>
      <c r="C16" s="31"/>
      <c r="D16" s="97"/>
      <c r="F16" s="28" t="s">
        <v>66</v>
      </c>
      <c r="G16" s="25">
        <v>1</v>
      </c>
      <c r="J16" s="25" t="s">
        <v>179</v>
      </c>
      <c r="K16" s="25" t="s">
        <v>168</v>
      </c>
      <c r="L16" s="25">
        <v>13</v>
      </c>
    </row>
    <row r="17" spans="1:23">
      <c r="A17" s="24"/>
      <c r="B17" s="104" t="s">
        <v>41</v>
      </c>
      <c r="C17" s="31"/>
      <c r="D17" s="97"/>
      <c r="F17" s="28" t="s">
        <v>127</v>
      </c>
      <c r="G17" s="25">
        <v>1</v>
      </c>
      <c r="J17" s="25" t="s">
        <v>180</v>
      </c>
      <c r="K17" s="25" t="s">
        <v>168</v>
      </c>
      <c r="L17" s="28">
        <v>14</v>
      </c>
    </row>
    <row r="18" spans="1:23">
      <c r="A18" s="24"/>
      <c r="B18" s="105"/>
      <c r="C18" s="31"/>
      <c r="D18" s="97"/>
      <c r="F18" s="24"/>
      <c r="G18" s="25">
        <v>0</v>
      </c>
      <c r="J18" s="25" t="s">
        <v>275</v>
      </c>
      <c r="K18" s="25" t="s">
        <v>168</v>
      </c>
      <c r="L18" s="25">
        <v>15</v>
      </c>
    </row>
    <row r="19" spans="1:23">
      <c r="A19" s="24"/>
      <c r="B19" s="106" t="s">
        <v>59</v>
      </c>
      <c r="C19" s="31"/>
      <c r="D19" s="97"/>
      <c r="F19" s="26" t="s">
        <v>40</v>
      </c>
      <c r="G19" s="25">
        <v>0</v>
      </c>
      <c r="J19" s="25" t="s">
        <v>181</v>
      </c>
      <c r="K19" s="25" t="s">
        <v>168</v>
      </c>
      <c r="L19" s="25">
        <v>16</v>
      </c>
    </row>
    <row r="20" spans="1:23">
      <c r="A20" s="24"/>
      <c r="B20" s="106" t="s">
        <v>50</v>
      </c>
      <c r="C20" s="31"/>
      <c r="D20" s="97"/>
      <c r="F20" s="26" t="s">
        <v>41</v>
      </c>
      <c r="G20" s="25">
        <v>0</v>
      </c>
      <c r="J20" s="25" t="s">
        <v>182</v>
      </c>
      <c r="K20" s="25" t="s">
        <v>168</v>
      </c>
      <c r="L20" s="25">
        <v>17</v>
      </c>
    </row>
    <row r="21" spans="1:23">
      <c r="A21" s="24"/>
      <c r="B21" s="105"/>
      <c r="C21" s="31"/>
      <c r="D21" s="97"/>
      <c r="F21" s="24" t="s">
        <v>42</v>
      </c>
      <c r="G21" s="25">
        <v>0</v>
      </c>
      <c r="J21" s="25" t="s">
        <v>183</v>
      </c>
      <c r="K21" s="25" t="s">
        <v>168</v>
      </c>
      <c r="L21" s="25">
        <v>18</v>
      </c>
    </row>
    <row r="22" spans="1:23">
      <c r="A22" s="24"/>
      <c r="B22" s="106" t="s">
        <v>58</v>
      </c>
      <c r="C22" s="31"/>
      <c r="D22" s="97"/>
      <c r="F22" s="24" t="s">
        <v>43</v>
      </c>
      <c r="G22" s="25">
        <v>0</v>
      </c>
      <c r="J22" s="25" t="s">
        <v>184</v>
      </c>
      <c r="K22" s="25" t="s">
        <v>185</v>
      </c>
      <c r="L22" s="25">
        <v>19</v>
      </c>
    </row>
    <row r="23" spans="1:23">
      <c r="A23" s="24"/>
      <c r="B23" s="106" t="s">
        <v>53</v>
      </c>
      <c r="C23" s="31"/>
      <c r="D23" s="97"/>
      <c r="F23" s="24" t="s">
        <v>44</v>
      </c>
      <c r="G23" s="25">
        <v>0</v>
      </c>
      <c r="J23" s="25" t="s">
        <v>186</v>
      </c>
      <c r="K23" s="25" t="s">
        <v>185</v>
      </c>
      <c r="L23" s="25">
        <v>20</v>
      </c>
    </row>
    <row r="24" spans="1:23">
      <c r="A24" s="24"/>
      <c r="B24" s="105"/>
      <c r="C24" s="31"/>
      <c r="D24" s="97"/>
      <c r="F24" s="24" t="s">
        <v>45</v>
      </c>
      <c r="G24" s="25">
        <v>0</v>
      </c>
      <c r="J24" s="25" t="s">
        <v>187</v>
      </c>
      <c r="K24" s="25" t="s">
        <v>185</v>
      </c>
      <c r="L24" s="25">
        <v>21</v>
      </c>
    </row>
    <row r="25" spans="1:23">
      <c r="A25" s="24"/>
      <c r="B25" s="104" t="s">
        <v>46</v>
      </c>
      <c r="C25" s="31"/>
      <c r="D25" s="97"/>
      <c r="F25" s="24"/>
      <c r="G25" s="25">
        <v>0</v>
      </c>
      <c r="J25" s="25" t="s">
        <v>188</v>
      </c>
      <c r="K25" s="25" t="s">
        <v>185</v>
      </c>
      <c r="L25" s="25">
        <v>22</v>
      </c>
    </row>
    <row r="26" spans="1:23">
      <c r="A26" s="24"/>
      <c r="B26" s="104" t="s">
        <v>128</v>
      </c>
      <c r="C26" s="31"/>
      <c r="D26" s="97"/>
      <c r="F26" s="28" t="s">
        <v>59</v>
      </c>
      <c r="G26" s="25">
        <v>1</v>
      </c>
      <c r="J26" s="25" t="s">
        <v>189</v>
      </c>
      <c r="K26" s="25" t="s">
        <v>185</v>
      </c>
      <c r="L26" s="25">
        <v>23</v>
      </c>
    </row>
    <row r="27" spans="1:23">
      <c r="A27" s="24"/>
      <c r="B27" s="105"/>
      <c r="C27" s="31"/>
      <c r="D27" s="97"/>
      <c r="F27" s="28" t="s">
        <v>50</v>
      </c>
      <c r="G27" s="25">
        <v>1</v>
      </c>
      <c r="J27" s="25" t="s">
        <v>190</v>
      </c>
      <c r="K27" s="25" t="s">
        <v>185</v>
      </c>
      <c r="L27" s="25">
        <v>24</v>
      </c>
    </row>
    <row r="28" spans="1:23">
      <c r="A28" s="24"/>
      <c r="B28" s="104" t="s">
        <v>47</v>
      </c>
      <c r="C28" s="31"/>
      <c r="D28" s="97"/>
      <c r="F28" s="28" t="s">
        <v>51</v>
      </c>
      <c r="G28" s="25">
        <v>1</v>
      </c>
      <c r="J28" s="25" t="s">
        <v>191</v>
      </c>
      <c r="K28" s="25" t="s">
        <v>185</v>
      </c>
      <c r="L28" s="25">
        <v>25</v>
      </c>
      <c r="P28" s="26" t="s">
        <v>272</v>
      </c>
    </row>
    <row r="29" spans="1:23">
      <c r="A29" s="24"/>
      <c r="B29" s="104" t="s">
        <v>131</v>
      </c>
      <c r="C29" s="31"/>
      <c r="D29" s="97"/>
      <c r="F29" s="28" t="s">
        <v>52</v>
      </c>
      <c r="G29" s="25">
        <v>1</v>
      </c>
      <c r="J29" s="25" t="s">
        <v>192</v>
      </c>
      <c r="K29" s="25" t="s">
        <v>185</v>
      </c>
      <c r="L29" s="25">
        <v>26</v>
      </c>
      <c r="P29" s="28" t="s">
        <v>273</v>
      </c>
      <c r="T29" s="25" t="s">
        <v>348</v>
      </c>
      <c r="U29" s="25" t="s">
        <v>352</v>
      </c>
      <c r="V29" s="25" t="s">
        <v>353</v>
      </c>
      <c r="W29" s="25" t="s">
        <v>355</v>
      </c>
    </row>
    <row r="30" spans="1:23">
      <c r="A30" s="24"/>
      <c r="B30" s="33" t="s">
        <v>50</v>
      </c>
      <c r="C30" s="31"/>
      <c r="D30" s="97"/>
      <c r="F30" s="24"/>
      <c r="G30" s="25">
        <v>0</v>
      </c>
      <c r="J30" s="25" t="s">
        <v>193</v>
      </c>
      <c r="K30" s="25" t="s">
        <v>185</v>
      </c>
      <c r="L30" s="25">
        <v>27</v>
      </c>
      <c r="P30" s="24" t="s">
        <v>274</v>
      </c>
      <c r="S30" s="25" t="s">
        <v>349</v>
      </c>
      <c r="T30" s="25" t="str">
        <f>IF(OR(エコノミー新規!L26=C5,エコノミー新規!L26=C6,エコノミー新規!L26=C7,エコノミー新規!L26=C10,エコノミー新規!L26=C11,エコノミー新規!L26=C12),"固定","動的")</f>
        <v>動的</v>
      </c>
      <c r="U30" s="25" t="str">
        <f>IF(T32="A","東日本BR(デフォルト)",IF(T32="B","西日本BR(デフォルト)","先に「フレッツお客様ID」を入力してください。"))</f>
        <v>先に「フレッツお客様ID」を入力してください。</v>
      </c>
      <c r="V30" s="25" t="str">
        <f>IF(T31="あり","選択不要(東日本BR)","選択不要")</f>
        <v>選択不要</v>
      </c>
      <c r="W30" s="25" t="s">
        <v>354</v>
      </c>
    </row>
    <row r="31" spans="1:23">
      <c r="A31" s="24"/>
      <c r="B31" s="33" t="s">
        <v>51</v>
      </c>
      <c r="C31" s="31"/>
      <c r="D31" s="97"/>
      <c r="F31" s="28" t="s">
        <v>58</v>
      </c>
      <c r="G31" s="25">
        <v>1</v>
      </c>
      <c r="J31" s="25" t="s">
        <v>194</v>
      </c>
      <c r="K31" s="25" t="s">
        <v>185</v>
      </c>
      <c r="L31" s="25">
        <v>28</v>
      </c>
      <c r="S31" s="25" t="s">
        <v>350</v>
      </c>
      <c r="T31" s="25" t="str">
        <f>エコノミー新規!J31</f>
        <v>選択してください</v>
      </c>
      <c r="U31" s="25" t="str">
        <f>IF(T32="A","西日本BR",IF(T32="B","東日本BR","先に「フレッツお客様ID」を入力してください。"))</f>
        <v>先に「フレッツお客様ID」を入力してください。</v>
      </c>
    </row>
    <row r="32" spans="1:23">
      <c r="A32" s="24"/>
      <c r="B32" s="33" t="s">
        <v>52</v>
      </c>
      <c r="C32" s="31"/>
      <c r="D32" s="97"/>
      <c r="F32" s="28" t="s">
        <v>53</v>
      </c>
      <c r="G32" s="25">
        <v>1</v>
      </c>
      <c r="J32" s="25" t="s">
        <v>195</v>
      </c>
      <c r="K32" s="25" t="s">
        <v>185</v>
      </c>
      <c r="L32" s="25">
        <v>29</v>
      </c>
      <c r="S32" s="25" t="s">
        <v>351</v>
      </c>
      <c r="T32" s="25" t="str">
        <f>IF(ASC(MID(エコノミー新規!J30,2,1))="O","A",IF(OR(エコノミー新規!AN32="1",エコノミー新規!AN32="2",エコノミー新規!AN32="3",エコノミー新規!AN32="4"),"A",IF(OR(エコノミー新規!AN32="5",エコノミー新規!AN32="6",エコノミー新規!AN32="7",エコノミー新規!AN32="8",エコノミー新規!AN32="9"),"B","C")))</f>
        <v>C</v>
      </c>
    </row>
    <row r="33" spans="1:21">
      <c r="A33" s="24"/>
      <c r="B33" s="31"/>
      <c r="C33" s="31"/>
      <c r="D33" s="97"/>
      <c r="F33" s="28" t="s">
        <v>54</v>
      </c>
      <c r="G33" s="25">
        <v>1</v>
      </c>
      <c r="J33" s="25" t="s">
        <v>276</v>
      </c>
      <c r="K33" s="25" t="s">
        <v>185</v>
      </c>
      <c r="L33" s="25">
        <v>30</v>
      </c>
      <c r="T33" s="25" t="str">
        <f>IF(T30="動的",W29,IF(T31="あり",V29,U29))</f>
        <v>パターン3</v>
      </c>
    </row>
    <row r="34" spans="1:21">
      <c r="A34" s="24"/>
      <c r="B34" s="33" t="s">
        <v>58</v>
      </c>
      <c r="C34" s="31"/>
      <c r="D34" s="97"/>
      <c r="F34" s="28" t="s">
        <v>55</v>
      </c>
      <c r="G34" s="25">
        <v>1</v>
      </c>
      <c r="J34" s="25" t="s">
        <v>196</v>
      </c>
      <c r="K34" s="25" t="s">
        <v>185</v>
      </c>
      <c r="L34" s="25">
        <v>31</v>
      </c>
    </row>
    <row r="35" spans="1:21">
      <c r="A35" s="24"/>
      <c r="B35" s="33" t="s">
        <v>53</v>
      </c>
      <c r="C35" s="31"/>
      <c r="D35" s="97"/>
      <c r="F35" s="28" t="s">
        <v>56</v>
      </c>
      <c r="G35" s="25">
        <v>1</v>
      </c>
      <c r="J35" s="25" t="s">
        <v>197</v>
      </c>
      <c r="K35" s="25" t="s">
        <v>185</v>
      </c>
      <c r="L35" s="25">
        <v>32</v>
      </c>
    </row>
    <row r="36" spans="1:21">
      <c r="A36" s="24"/>
      <c r="B36" s="33" t="s">
        <v>54</v>
      </c>
      <c r="C36" s="31"/>
      <c r="D36" s="97"/>
      <c r="F36" s="28" t="s">
        <v>57</v>
      </c>
      <c r="G36" s="25">
        <v>1</v>
      </c>
      <c r="J36" s="25" t="s">
        <v>198</v>
      </c>
      <c r="K36" s="25" t="s">
        <v>185</v>
      </c>
      <c r="L36" s="25">
        <v>33</v>
      </c>
      <c r="S36" s="25" t="s">
        <v>350</v>
      </c>
      <c r="T36" s="25" t="s">
        <v>360</v>
      </c>
      <c r="U36" s="25" t="s">
        <v>361</v>
      </c>
    </row>
    <row r="37" spans="1:21">
      <c r="A37" s="24"/>
      <c r="B37" s="33" t="s">
        <v>55</v>
      </c>
      <c r="C37" s="31"/>
      <c r="D37" s="97"/>
      <c r="F37" s="24"/>
      <c r="G37" s="25">
        <v>0</v>
      </c>
      <c r="J37" s="25" t="s">
        <v>199</v>
      </c>
      <c r="K37" s="25" t="s">
        <v>185</v>
      </c>
      <c r="L37" s="25">
        <v>34</v>
      </c>
      <c r="S37" s="25" t="str">
        <f>IF(OR(エコノミー新規!L26=C6,エコノミー新規!L26=C7,エコノミー新規!L26=C11,エコノミー新規!L26=C12),"HGW_2","HGW_1")</f>
        <v>HGW_1</v>
      </c>
      <c r="T37" s="25" t="s">
        <v>362</v>
      </c>
      <c r="U37" s="25" t="s">
        <v>359</v>
      </c>
    </row>
    <row r="38" spans="1:21">
      <c r="A38" s="24"/>
      <c r="B38" s="33" t="s">
        <v>56</v>
      </c>
      <c r="C38" s="31"/>
      <c r="D38" s="97"/>
      <c r="F38" s="26" t="s">
        <v>46</v>
      </c>
      <c r="G38" s="25">
        <v>0</v>
      </c>
      <c r="J38" s="25" t="s">
        <v>200</v>
      </c>
      <c r="K38" s="25" t="s">
        <v>185</v>
      </c>
      <c r="L38" s="25">
        <v>35</v>
      </c>
      <c r="T38" s="25" t="s">
        <v>358</v>
      </c>
    </row>
    <row r="39" spans="1:21">
      <c r="A39" s="24"/>
      <c r="B39" s="33" t="s">
        <v>57</v>
      </c>
      <c r="C39" s="31"/>
      <c r="D39" s="97"/>
      <c r="F39" s="26" t="s">
        <v>128</v>
      </c>
      <c r="G39" s="25">
        <v>0</v>
      </c>
      <c r="J39" s="25" t="s">
        <v>201</v>
      </c>
      <c r="K39" s="25" t="s">
        <v>185</v>
      </c>
      <c r="L39" s="25">
        <v>36</v>
      </c>
      <c r="T39" s="25" t="s">
        <v>359</v>
      </c>
    </row>
    <row r="40" spans="1:21">
      <c r="A40" s="24"/>
      <c r="B40" s="31"/>
      <c r="C40" s="31"/>
      <c r="D40" s="97"/>
      <c r="F40" s="24" t="s">
        <v>129</v>
      </c>
      <c r="G40" s="25">
        <v>0</v>
      </c>
      <c r="J40" s="25" t="s">
        <v>202</v>
      </c>
      <c r="K40" s="25" t="s">
        <v>185</v>
      </c>
      <c r="L40" s="25">
        <v>37</v>
      </c>
    </row>
    <row r="41" spans="1:21">
      <c r="A41" s="24"/>
      <c r="B41" s="32" t="s">
        <v>46</v>
      </c>
      <c r="C41" s="31"/>
      <c r="D41" s="97"/>
      <c r="F41" s="24" t="s">
        <v>130</v>
      </c>
      <c r="G41" s="25">
        <v>0</v>
      </c>
      <c r="J41" s="25" t="s">
        <v>203</v>
      </c>
      <c r="K41" s="25" t="s">
        <v>185</v>
      </c>
      <c r="L41" s="25">
        <v>38</v>
      </c>
    </row>
    <row r="42" spans="1:21">
      <c r="A42" s="24"/>
      <c r="B42" s="32" t="s">
        <v>128</v>
      </c>
      <c r="C42" s="31"/>
      <c r="D42" s="97"/>
      <c r="F42" s="24"/>
      <c r="G42" s="25">
        <v>0</v>
      </c>
      <c r="J42" s="25" t="s">
        <v>204</v>
      </c>
      <c r="K42" s="25" t="s">
        <v>185</v>
      </c>
      <c r="L42" s="25">
        <v>39</v>
      </c>
    </row>
    <row r="43" spans="1:21">
      <c r="A43" s="24"/>
      <c r="B43" s="31" t="s">
        <v>129</v>
      </c>
      <c r="C43" s="31"/>
      <c r="D43" s="97"/>
      <c r="F43" s="26" t="s">
        <v>47</v>
      </c>
      <c r="G43" s="25">
        <v>0</v>
      </c>
      <c r="J43" s="25" t="s">
        <v>205</v>
      </c>
      <c r="K43" s="25" t="s">
        <v>185</v>
      </c>
      <c r="L43" s="25">
        <v>40</v>
      </c>
    </row>
    <row r="44" spans="1:21">
      <c r="A44" s="24"/>
      <c r="B44" s="31" t="s">
        <v>130</v>
      </c>
      <c r="C44" s="31"/>
      <c r="D44" s="97"/>
      <c r="F44" s="26" t="s">
        <v>131</v>
      </c>
      <c r="G44" s="25">
        <v>0</v>
      </c>
      <c r="J44" s="25" t="s">
        <v>206</v>
      </c>
      <c r="K44" s="25" t="s">
        <v>185</v>
      </c>
      <c r="L44" s="25">
        <v>41</v>
      </c>
    </row>
    <row r="45" spans="1:21">
      <c r="A45" s="24"/>
      <c r="B45" s="31"/>
      <c r="C45" s="31"/>
      <c r="D45" s="97"/>
      <c r="F45" s="24" t="s">
        <v>132</v>
      </c>
      <c r="G45" s="25">
        <v>0</v>
      </c>
      <c r="J45" s="25" t="s">
        <v>207</v>
      </c>
      <c r="K45" s="25" t="s">
        <v>185</v>
      </c>
      <c r="L45" s="25">
        <v>42</v>
      </c>
    </row>
    <row r="46" spans="1:21">
      <c r="A46" s="24"/>
      <c r="B46" s="32" t="s">
        <v>47</v>
      </c>
      <c r="C46" s="31"/>
      <c r="D46" s="97"/>
      <c r="F46" s="24"/>
      <c r="G46" s="25">
        <v>0</v>
      </c>
      <c r="J46" s="25" t="s">
        <v>208</v>
      </c>
      <c r="K46" s="25" t="s">
        <v>185</v>
      </c>
      <c r="L46" s="25">
        <v>43</v>
      </c>
    </row>
    <row r="47" spans="1:21">
      <c r="A47" s="24"/>
      <c r="B47" s="32" t="s">
        <v>131</v>
      </c>
      <c r="C47" s="31"/>
      <c r="D47" s="97"/>
      <c r="F47" s="26" t="s">
        <v>134</v>
      </c>
      <c r="G47" s="25">
        <v>0</v>
      </c>
      <c r="J47" s="25" t="s">
        <v>209</v>
      </c>
      <c r="K47" s="25" t="s">
        <v>185</v>
      </c>
      <c r="L47" s="25">
        <v>44</v>
      </c>
    </row>
    <row r="48" spans="1:21">
      <c r="A48" s="24"/>
      <c r="B48" s="31" t="s">
        <v>132</v>
      </c>
      <c r="C48" s="31"/>
      <c r="D48" s="97"/>
      <c r="F48" s="24" t="s">
        <v>135</v>
      </c>
      <c r="G48" s="25">
        <v>0</v>
      </c>
      <c r="J48" s="25" t="s">
        <v>210</v>
      </c>
      <c r="K48" s="25" t="s">
        <v>185</v>
      </c>
      <c r="L48" s="25">
        <v>45</v>
      </c>
    </row>
    <row r="49" spans="1:12">
      <c r="A49" s="24"/>
      <c r="B49" s="31"/>
      <c r="C49" s="31"/>
      <c r="D49" s="97"/>
      <c r="F49" s="24" t="s">
        <v>136</v>
      </c>
      <c r="G49" s="25">
        <v>0</v>
      </c>
      <c r="J49" s="25" t="s">
        <v>211</v>
      </c>
      <c r="K49" s="25" t="s">
        <v>185</v>
      </c>
      <c r="L49" s="25">
        <v>46</v>
      </c>
    </row>
    <row r="50" spans="1:12">
      <c r="A50" s="24"/>
      <c r="B50" s="32"/>
      <c r="C50" s="31"/>
      <c r="D50" s="97"/>
      <c r="F50" s="24"/>
      <c r="G50" s="25">
        <v>0</v>
      </c>
      <c r="J50" s="25" t="s">
        <v>277</v>
      </c>
      <c r="K50" s="25" t="s">
        <v>185</v>
      </c>
      <c r="L50" s="25">
        <v>47</v>
      </c>
    </row>
    <row r="51" spans="1:12">
      <c r="A51" s="24"/>
      <c r="B51" s="31"/>
      <c r="C51" s="31"/>
      <c r="D51" s="97"/>
      <c r="F51" s="26" t="s">
        <v>137</v>
      </c>
      <c r="G51" s="25">
        <v>0</v>
      </c>
      <c r="J51" s="25" t="s">
        <v>212</v>
      </c>
      <c r="K51" s="25" t="s">
        <v>185</v>
      </c>
      <c r="L51" s="25">
        <v>48</v>
      </c>
    </row>
    <row r="52" spans="1:12">
      <c r="A52" s="24"/>
      <c r="B52" s="31"/>
      <c r="C52" s="31"/>
      <c r="D52" s="97"/>
      <c r="F52" s="24" t="s">
        <v>138</v>
      </c>
      <c r="G52" s="25">
        <v>0</v>
      </c>
    </row>
    <row r="53" spans="1:12">
      <c r="A53" s="24"/>
      <c r="B53" s="31"/>
      <c r="C53" s="31"/>
      <c r="D53" s="97"/>
      <c r="F53" s="24"/>
      <c r="G53" s="25">
        <v>0</v>
      </c>
    </row>
    <row r="54" spans="1:12">
      <c r="A54" s="24"/>
      <c r="B54" s="32"/>
      <c r="C54" s="31"/>
      <c r="D54" s="97"/>
      <c r="F54" s="24" t="s">
        <v>265</v>
      </c>
      <c r="G54" s="25">
        <v>0</v>
      </c>
    </row>
    <row r="55" spans="1:12">
      <c r="A55" s="24"/>
      <c r="B55" s="31"/>
      <c r="C55" s="31"/>
      <c r="D55" s="97"/>
      <c r="F55" s="24" t="s">
        <v>266</v>
      </c>
      <c r="G55" s="25">
        <v>0</v>
      </c>
    </row>
    <row r="56" spans="1:12">
      <c r="A56" s="24"/>
      <c r="B56" s="31"/>
      <c r="C56" s="31"/>
      <c r="D56" s="97"/>
      <c r="F56" s="24" t="s">
        <v>267</v>
      </c>
      <c r="G56" s="25">
        <v>0</v>
      </c>
    </row>
    <row r="57" spans="1:12">
      <c r="A57" s="24"/>
      <c r="B57" s="31"/>
      <c r="C57" s="31"/>
      <c r="D57" s="97"/>
      <c r="F57" s="24" t="s">
        <v>268</v>
      </c>
      <c r="G57" s="25">
        <v>0</v>
      </c>
    </row>
    <row r="58" spans="1:12">
      <c r="A58" s="24"/>
      <c r="B58" s="31"/>
      <c r="C58" s="31"/>
      <c r="D58" s="97"/>
      <c r="F58" s="25" t="s">
        <v>269</v>
      </c>
      <c r="G58" s="25">
        <v>0</v>
      </c>
    </row>
    <row r="59" spans="1:12">
      <c r="A59" s="24"/>
      <c r="B59" s="31"/>
      <c r="C59" s="31"/>
      <c r="D59" s="97"/>
      <c r="F59" s="25" t="s">
        <v>15</v>
      </c>
      <c r="G59" s="25">
        <v>0</v>
      </c>
    </row>
    <row r="60" spans="1:12">
      <c r="A60" s="24"/>
      <c r="B60" s="32"/>
      <c r="C60" s="31"/>
      <c r="D60" s="97"/>
      <c r="F60" s="25" t="s">
        <v>133</v>
      </c>
      <c r="G60" s="25">
        <v>0</v>
      </c>
    </row>
    <row r="61" spans="1:12">
      <c r="A61" s="24"/>
      <c r="B61" s="31"/>
      <c r="C61" s="31"/>
      <c r="D61" s="97"/>
    </row>
    <row r="62" spans="1:12">
      <c r="A62" s="24"/>
      <c r="B62" s="31"/>
      <c r="C62" s="31"/>
      <c r="D62" s="97"/>
    </row>
    <row r="63" spans="1:12">
      <c r="A63" s="24"/>
      <c r="B63" s="31"/>
      <c r="C63" s="31"/>
      <c r="D63" s="97"/>
    </row>
    <row r="64" spans="1:12">
      <c r="A64" s="24"/>
      <c r="B64" s="31"/>
      <c r="C64" s="31"/>
      <c r="D64" s="97"/>
    </row>
    <row r="65" spans="1:4">
      <c r="A65" s="24"/>
      <c r="B65" s="31"/>
      <c r="C65" s="31"/>
      <c r="D65" s="97"/>
    </row>
    <row r="66" spans="1:4">
      <c r="A66" s="24"/>
      <c r="B66" s="31"/>
      <c r="C66" s="31"/>
      <c r="D66" s="97"/>
    </row>
    <row r="67" spans="1:4">
      <c r="A67" s="24"/>
      <c r="B67" s="31"/>
      <c r="C67" s="31"/>
      <c r="D67" s="97"/>
    </row>
    <row r="68" spans="1:4">
      <c r="A68" s="24"/>
      <c r="B68" s="31"/>
      <c r="C68" s="31"/>
      <c r="D68" s="97"/>
    </row>
    <row r="69" spans="1:4">
      <c r="A69" s="24"/>
      <c r="B69" s="31"/>
      <c r="C69" s="31"/>
      <c r="D69" s="97"/>
    </row>
    <row r="70" spans="1:4" ht="12" thickBot="1">
      <c r="A70" s="24"/>
      <c r="B70" s="34"/>
      <c r="C70" s="34"/>
      <c r="D70" s="98"/>
    </row>
    <row r="71" spans="1:4" ht="12" thickTop="1"/>
  </sheetData>
  <phoneticPr fontId="6"/>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BD2"/>
  <sheetViews>
    <sheetView zoomScale="115" zoomScaleNormal="115" workbookViewId="0">
      <selection activeCell="H32" sqref="H32"/>
    </sheetView>
  </sheetViews>
  <sheetFormatPr defaultColWidth="9" defaultRowHeight="11.4"/>
  <cols>
    <col min="1" max="1" width="7" style="25" bestFit="1" customWidth="1"/>
    <col min="2" max="2" width="9.33203125" style="25" bestFit="1" customWidth="1"/>
    <col min="3" max="3" width="17.77734375" style="25" bestFit="1" customWidth="1"/>
    <col min="4" max="4" width="8.33203125" style="25" bestFit="1" customWidth="1"/>
    <col min="5" max="5" width="9.33203125" style="25" bestFit="1" customWidth="1"/>
    <col min="6" max="6" width="15.33203125" style="25" bestFit="1" customWidth="1"/>
    <col min="7" max="7" width="11.21875" style="25" bestFit="1" customWidth="1"/>
    <col min="8" max="8" width="23.109375" style="25" bestFit="1" customWidth="1"/>
    <col min="9" max="9" width="7" style="25" bestFit="1" customWidth="1"/>
    <col min="10" max="10" width="11.21875" style="25" bestFit="1" customWidth="1"/>
    <col min="11" max="11" width="9.77734375" style="25" bestFit="1" customWidth="1"/>
    <col min="12" max="12" width="8.33203125" style="25" bestFit="1" customWidth="1"/>
    <col min="13" max="13" width="8.109375" style="25" bestFit="1" customWidth="1"/>
    <col min="14" max="14" width="9.33203125" style="25" bestFit="1" customWidth="1"/>
    <col min="15" max="15" width="15.33203125" style="25" bestFit="1" customWidth="1"/>
    <col min="16" max="16" width="17.109375" style="25" bestFit="1" customWidth="1"/>
    <col min="17" max="17" width="11.21875" style="25" bestFit="1" customWidth="1"/>
    <col min="18" max="18" width="8.33203125" style="25" bestFit="1" customWidth="1"/>
    <col min="19" max="19" width="7" style="25" bestFit="1" customWidth="1"/>
    <col min="20" max="20" width="12.77734375" style="25" bestFit="1" customWidth="1"/>
    <col min="21" max="21" width="11.21875" style="25" bestFit="1" customWidth="1"/>
    <col min="22" max="22" width="9.77734375" style="25" bestFit="1" customWidth="1"/>
    <col min="23" max="23" width="16.88671875" style="25" bestFit="1" customWidth="1"/>
    <col min="24" max="24" width="16.77734375" style="25" bestFit="1" customWidth="1"/>
    <col min="25" max="25" width="15.33203125" style="25" bestFit="1" customWidth="1"/>
    <col min="26" max="26" width="12.88671875" style="25" bestFit="1" customWidth="1"/>
    <col min="27" max="27" width="23.44140625" style="25" bestFit="1" customWidth="1"/>
    <col min="28" max="28" width="9.77734375" style="25" bestFit="1" customWidth="1"/>
    <col min="29" max="29" width="25.44140625" style="25" bestFit="1" customWidth="1"/>
    <col min="30" max="30" width="10.33203125" style="25" bestFit="1" customWidth="1"/>
    <col min="31" max="31" width="9.77734375" style="25" bestFit="1" customWidth="1"/>
    <col min="32" max="32" width="11" style="25" bestFit="1" customWidth="1"/>
    <col min="33" max="33" width="7" style="25" bestFit="1" customWidth="1"/>
    <col min="34" max="34" width="7.77734375" style="25" bestFit="1" customWidth="1"/>
    <col min="35" max="35" width="4.77734375" style="25" bestFit="1" customWidth="1"/>
    <col min="36" max="36" width="9.77734375" style="25" bestFit="1" customWidth="1"/>
    <col min="37" max="37" width="12.77734375" style="25" bestFit="1" customWidth="1"/>
    <col min="38" max="38" width="7" style="25" bestFit="1" customWidth="1"/>
    <col min="39" max="39" width="8.77734375" style="25" bestFit="1" customWidth="1"/>
    <col min="40" max="41" width="7" style="25" bestFit="1" customWidth="1"/>
    <col min="42" max="42" width="5.88671875" style="25" bestFit="1" customWidth="1"/>
    <col min="43" max="43" width="8" style="25" bestFit="1" customWidth="1"/>
    <col min="44" max="44" width="17.33203125" style="25" bestFit="1" customWidth="1"/>
    <col min="45" max="45" width="20.44140625" style="25" bestFit="1" customWidth="1"/>
    <col min="46" max="46" width="20.21875" style="25" bestFit="1" customWidth="1"/>
    <col min="47" max="47" width="15.6640625" style="25" bestFit="1" customWidth="1"/>
    <col min="48" max="48" width="13.109375" style="25" bestFit="1" customWidth="1"/>
    <col min="49" max="49" width="7.33203125" style="25" bestFit="1" customWidth="1"/>
    <col min="50" max="50" width="7.77734375" style="25" bestFit="1" customWidth="1"/>
    <col min="51" max="51" width="7.88671875" style="25" customWidth="1"/>
    <col min="52" max="52" width="8.109375" style="25" bestFit="1" customWidth="1"/>
    <col min="53" max="54" width="14.77734375" style="25" bestFit="1" customWidth="1"/>
    <col min="55" max="55" width="10.6640625" style="25" bestFit="1" customWidth="1"/>
    <col min="56" max="56" width="16.21875" style="25" bestFit="1" customWidth="1"/>
    <col min="57" max="16384" width="9" style="25"/>
  </cols>
  <sheetData>
    <row r="1" spans="1:56">
      <c r="A1" s="57" t="s">
        <v>108</v>
      </c>
      <c r="B1" s="57" t="s">
        <v>109</v>
      </c>
      <c r="C1" s="57" t="s">
        <v>239</v>
      </c>
      <c r="D1" s="25" t="s">
        <v>69</v>
      </c>
      <c r="E1" s="25" t="s">
        <v>70</v>
      </c>
      <c r="F1" s="25" t="s">
        <v>71</v>
      </c>
      <c r="G1" s="25" t="s">
        <v>72</v>
      </c>
      <c r="H1" s="25" t="s">
        <v>73</v>
      </c>
      <c r="I1" s="25" t="s">
        <v>74</v>
      </c>
      <c r="J1" s="25" t="s">
        <v>75</v>
      </c>
      <c r="K1" s="25" t="s">
        <v>76</v>
      </c>
      <c r="L1" s="25" t="s">
        <v>77</v>
      </c>
      <c r="M1" s="25" t="s">
        <v>78</v>
      </c>
      <c r="N1" s="25" t="s">
        <v>79</v>
      </c>
      <c r="O1" s="25" t="s">
        <v>80</v>
      </c>
      <c r="P1" s="25" t="s">
        <v>81</v>
      </c>
      <c r="Q1" s="25" t="s">
        <v>82</v>
      </c>
      <c r="R1" s="25" t="s">
        <v>83</v>
      </c>
      <c r="S1" s="25" t="s">
        <v>159</v>
      </c>
      <c r="T1" s="25" t="s">
        <v>84</v>
      </c>
      <c r="U1" s="25" t="s">
        <v>85</v>
      </c>
      <c r="V1" s="25" t="s">
        <v>86</v>
      </c>
      <c r="W1" s="25" t="s">
        <v>87</v>
      </c>
      <c r="X1" s="25" t="s">
        <v>88</v>
      </c>
      <c r="Y1" s="25" t="s">
        <v>89</v>
      </c>
      <c r="Z1" s="25" t="s">
        <v>90</v>
      </c>
      <c r="AA1" s="25" t="s">
        <v>91</v>
      </c>
      <c r="AB1" s="25" t="s">
        <v>92</v>
      </c>
      <c r="AC1" s="57" t="s">
        <v>160</v>
      </c>
      <c r="AD1" s="25" t="s">
        <v>93</v>
      </c>
      <c r="AE1" s="25" t="s">
        <v>94</v>
      </c>
      <c r="AF1" s="25" t="s">
        <v>95</v>
      </c>
      <c r="AG1" s="25" t="s">
        <v>96</v>
      </c>
      <c r="AH1" s="25" t="s">
        <v>97</v>
      </c>
      <c r="AI1" s="25" t="s">
        <v>98</v>
      </c>
      <c r="AJ1" s="25" t="s">
        <v>99</v>
      </c>
      <c r="AK1" s="25" t="s">
        <v>100</v>
      </c>
      <c r="AL1" s="25" t="s">
        <v>101</v>
      </c>
      <c r="AM1" s="25" t="s">
        <v>102</v>
      </c>
      <c r="AN1" s="25" t="s">
        <v>103</v>
      </c>
      <c r="AO1" s="25" t="s">
        <v>104</v>
      </c>
      <c r="AP1" s="25" t="s">
        <v>105</v>
      </c>
      <c r="AQ1" s="25" t="s">
        <v>106</v>
      </c>
      <c r="AR1" s="25" t="s">
        <v>107</v>
      </c>
      <c r="AS1" s="25" t="s">
        <v>162</v>
      </c>
      <c r="AT1" s="25" t="s">
        <v>163</v>
      </c>
      <c r="AU1" s="25" t="s">
        <v>164</v>
      </c>
      <c r="AV1" s="25" t="s">
        <v>220</v>
      </c>
      <c r="AW1" s="25" t="s">
        <v>221</v>
      </c>
      <c r="AX1" s="25" t="s">
        <v>143</v>
      </c>
      <c r="AY1" s="25" t="s">
        <v>144</v>
      </c>
      <c r="AZ1" s="25" t="s">
        <v>161</v>
      </c>
      <c r="BA1" s="25" t="s">
        <v>216</v>
      </c>
      <c r="BB1" s="25" t="s">
        <v>217</v>
      </c>
      <c r="BC1" s="25" t="s">
        <v>218</v>
      </c>
      <c r="BD1" s="25" t="s">
        <v>219</v>
      </c>
    </row>
    <row r="2" spans="1:56">
      <c r="A2" s="26" t="s">
        <v>240</v>
      </c>
      <c r="B2" s="76">
        <v>10.6</v>
      </c>
      <c r="C2" s="25" t="str">
        <f>エコノミー新規!L25&amp;""</f>
        <v>選択してください</v>
      </c>
      <c r="D2" s="58" t="str">
        <f>IF(エコノミー新規!AI3="","",エコノミー新規!AI3)</f>
        <v/>
      </c>
      <c r="E2" s="25" t="str">
        <f>エコノミー新規!U58&amp;""</f>
        <v/>
      </c>
      <c r="F2" s="25" t="str">
        <f>エコノミー新規!Z57</f>
        <v>選択▼</v>
      </c>
      <c r="G2" s="25" t="str">
        <f>エコノミー新規!$M$7&amp;""</f>
        <v/>
      </c>
      <c r="H2" s="25" t="str">
        <f>エコノミー新規!L8&amp;""</f>
        <v/>
      </c>
      <c r="I2" s="25" t="str">
        <f>エコノミー新規!L9&amp;""</f>
        <v/>
      </c>
      <c r="J2" s="77"/>
      <c r="K2" s="25" t="str">
        <f>エコノミー新規!L10&amp;""</f>
        <v/>
      </c>
      <c r="L2" s="25" t="str">
        <f>エコノミー新規!L11&amp;""</f>
        <v/>
      </c>
      <c r="M2" s="25" t="str">
        <f>エコノミー新規!AJ11&amp;""</f>
        <v/>
      </c>
      <c r="N2" s="25" t="str">
        <f>エコノミー新規!AD58&amp;""</f>
        <v/>
      </c>
      <c r="O2" s="25" t="str">
        <f>エコノミー新規!AI57</f>
        <v>選択▼</v>
      </c>
      <c r="P2" s="25" t="str">
        <f>エコノミー新規!H12</f>
        <v>□　上記「ご契約者」と同じ</v>
      </c>
      <c r="Q2" s="25" t="str">
        <f>エコノミー新規!M13&amp;""</f>
        <v/>
      </c>
      <c r="R2" s="25" t="str">
        <f>エコノミー新規!L14&amp;""</f>
        <v/>
      </c>
      <c r="S2" s="25" t="str">
        <f>エコノミー新規!L16&amp;""</f>
        <v/>
      </c>
      <c r="T2" s="25" t="str">
        <f>エコノミー新規!L17&amp;""</f>
        <v/>
      </c>
      <c r="U2" s="25" t="str">
        <f>エコノミー新規!L18&amp;""</f>
        <v/>
      </c>
      <c r="V2" s="25" t="str">
        <f>エコノミー新規!L20&amp;""</f>
        <v/>
      </c>
      <c r="W2" s="25" t="str">
        <f>エコノミー新規!AJ17&amp;""</f>
        <v/>
      </c>
      <c r="X2" s="25" t="str">
        <f>エコノミー新規!AJ18&amp;""</f>
        <v/>
      </c>
      <c r="Y2" s="25" t="str">
        <f>エコノミー新規!AJ19&amp;""</f>
        <v/>
      </c>
      <c r="Z2" s="25" t="str">
        <f>エコノミー新規!AJ20&amp;""</f>
        <v/>
      </c>
      <c r="AA2" s="25" t="str">
        <f>エコノミー新規!L22&amp;""</f>
        <v>ご利用の都道府県を、選択して下さい</v>
      </c>
      <c r="AB2" s="25" t="str">
        <f>エコノミー新規!AK22&amp;""</f>
        <v/>
      </c>
      <c r="AC2" s="25" t="str">
        <f>エコノミー新規!L26</f>
        <v>選択してください</v>
      </c>
      <c r="AD2" s="25" t="b">
        <f>IF(エコノミー新規!L33="あり",TRUE,FALSE)</f>
        <v>0</v>
      </c>
      <c r="AE2" s="25" t="b">
        <f>IF(エコノミー新規!L35="あり",TRUE,FALSE)</f>
        <v>0</v>
      </c>
      <c r="AF2" s="25" t="b">
        <f>IF(エコノミー新規!L37="あり",TRUE,FALSE)</f>
        <v>0</v>
      </c>
      <c r="AG2" s="25" t="str">
        <f>エコノミー新規!K55&amp;""</f>
        <v/>
      </c>
      <c r="AH2" s="25" t="str">
        <f>エコノミー新規!N57&amp;""</f>
        <v/>
      </c>
      <c r="AI2" s="25" t="str">
        <f>エコノミー新規!N58&amp;""</f>
        <v/>
      </c>
      <c r="AJ2" s="25" t="str">
        <f>エコノミー新規!AA53&amp;""</f>
        <v>安冨 勝也</v>
      </c>
      <c r="AK2" s="25" t="str">
        <f>エコノミー新規!AO53&amp;""</f>
        <v>S026575</v>
      </c>
      <c r="AL2" s="25" t="str">
        <f>エコノミー新規!U55&amp;""</f>
        <v>6376</v>
      </c>
      <c r="AM2" s="25" t="str">
        <f>エコノミー新規!AE55&amp;""</f>
        <v>2ABC026575</v>
      </c>
      <c r="AN2" s="25" t="str">
        <f>エコノミー新規!AO55&amp;""</f>
        <v>6376</v>
      </c>
      <c r="AO2" s="25" t="str">
        <f>エコノミー新規!AR59&amp;エコノミー新規!AS59&amp;エコノミー新規!AT59&amp;エコノミー新規!AU59</f>
        <v>0000</v>
      </c>
      <c r="AP2" s="26" t="b">
        <v>0</v>
      </c>
      <c r="AQ2" s="26" t="b">
        <v>0</v>
      </c>
      <c r="AR2" s="77"/>
      <c r="AS2" s="77"/>
      <c r="AT2" s="77"/>
      <c r="AU2" s="25" t="str">
        <f>エコノミー新規!D51&amp;""</f>
        <v/>
      </c>
      <c r="AV2" s="77"/>
      <c r="AW2" s="77"/>
      <c r="AX2" s="77"/>
      <c r="AY2" s="26" t="str">
        <f>エコノミー新規!H4&amp;""</f>
        <v>新規</v>
      </c>
      <c r="AZ2" s="25" t="str">
        <f>エコノミー新規!AJ16&amp;""</f>
        <v/>
      </c>
      <c r="BA2" s="77"/>
      <c r="BB2" s="25" t="str">
        <f>エコノミー新規!E56&amp;""</f>
        <v>部門名を選択して下さい</v>
      </c>
      <c r="BC2" s="77"/>
      <c r="BD2" s="77"/>
    </row>
  </sheetData>
  <phoneticPr fontId="6"/>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B24:I44"/>
  <sheetViews>
    <sheetView workbookViewId="0">
      <selection activeCell="I44" sqref="I44"/>
    </sheetView>
  </sheetViews>
  <sheetFormatPr defaultColWidth="9" defaultRowHeight="11.4"/>
  <cols>
    <col min="1" max="7" width="9" style="25"/>
    <col min="8" max="8" width="13.33203125" style="25" bestFit="1" customWidth="1"/>
    <col min="9" max="9" width="44" style="25" bestFit="1" customWidth="1"/>
    <col min="10" max="16384" width="9" style="25"/>
  </cols>
  <sheetData>
    <row r="24" spans="2:9" ht="12" thickBot="1"/>
    <row r="25" spans="2:9" ht="12" thickTop="1">
      <c r="B25" s="35"/>
      <c r="C25" s="36"/>
      <c r="D25" s="37"/>
      <c r="E25" s="38"/>
      <c r="F25" s="39"/>
      <c r="G25" s="40"/>
    </row>
    <row r="26" spans="2:9" ht="12" thickBot="1">
      <c r="B26" s="41"/>
      <c r="C26" s="42"/>
      <c r="D26" s="43"/>
      <c r="E26" s="44"/>
      <c r="F26" s="45"/>
      <c r="G26" s="46"/>
    </row>
    <row r="27" spans="2:9" ht="12" thickTop="1">
      <c r="C27" s="47"/>
      <c r="D27" s="24"/>
      <c r="E27" s="48"/>
    </row>
    <row r="28" spans="2:9">
      <c r="C28" s="47"/>
      <c r="D28" s="24"/>
      <c r="E28" s="48"/>
    </row>
    <row r="29" spans="2:9">
      <c r="C29" s="47"/>
      <c r="D29" s="24"/>
      <c r="E29" s="48"/>
    </row>
    <row r="30" spans="2:9">
      <c r="C30" s="47"/>
      <c r="D30" s="24"/>
      <c r="E30" s="48"/>
      <c r="H30" s="56" t="s">
        <v>223</v>
      </c>
      <c r="I30" s="56" t="s">
        <v>228</v>
      </c>
    </row>
    <row r="31" spans="2:9">
      <c r="C31" s="49"/>
      <c r="D31" s="26"/>
      <c r="E31" s="50"/>
      <c r="H31" s="56" t="s">
        <v>224</v>
      </c>
      <c r="I31" s="56" t="s">
        <v>229</v>
      </c>
    </row>
    <row r="32" spans="2:9">
      <c r="C32" s="49"/>
      <c r="D32" s="26"/>
      <c r="E32" s="50"/>
      <c r="H32" s="56" t="s">
        <v>225</v>
      </c>
      <c r="I32" s="56" t="s">
        <v>230</v>
      </c>
    </row>
    <row r="33" spans="3:9">
      <c r="C33" s="47"/>
      <c r="D33" s="24"/>
      <c r="E33" s="48"/>
      <c r="H33" s="56" t="s">
        <v>226</v>
      </c>
      <c r="I33" s="56" t="s">
        <v>231</v>
      </c>
    </row>
    <row r="34" spans="3:9">
      <c r="C34" s="47"/>
      <c r="D34" s="24"/>
      <c r="E34" s="48"/>
      <c r="H34" s="56" t="s">
        <v>227</v>
      </c>
      <c r="I34" s="56" t="s">
        <v>232</v>
      </c>
    </row>
    <row r="35" spans="3:9">
      <c r="C35" s="47"/>
      <c r="D35" s="24"/>
      <c r="E35" s="48"/>
    </row>
    <row r="36" spans="3:9">
      <c r="C36" s="51"/>
      <c r="D36" s="28"/>
      <c r="E36" s="52"/>
    </row>
    <row r="37" spans="3:9">
      <c r="C37" s="51"/>
      <c r="D37" s="28"/>
      <c r="E37" s="52"/>
    </row>
    <row r="38" spans="3:9">
      <c r="C38" s="51"/>
      <c r="D38" s="28"/>
      <c r="E38" s="52"/>
    </row>
    <row r="39" spans="3:9">
      <c r="C39" s="47"/>
      <c r="D39" s="24"/>
      <c r="E39" s="48"/>
    </row>
    <row r="40" spans="3:9">
      <c r="C40" s="47"/>
      <c r="D40" s="24"/>
      <c r="E40" s="48"/>
    </row>
    <row r="41" spans="3:9">
      <c r="C41" s="47"/>
      <c r="D41" s="24"/>
      <c r="E41" s="48"/>
    </row>
    <row r="42" spans="3:9">
      <c r="C42" s="47"/>
      <c r="D42" s="24"/>
      <c r="E42" s="48"/>
    </row>
    <row r="43" spans="3:9" ht="12" thickBot="1">
      <c r="C43" s="53"/>
      <c r="D43" s="54"/>
      <c r="E43" s="55"/>
    </row>
    <row r="44" spans="3:9" ht="12" thickTop="1"/>
  </sheetData>
  <phoneticPr fontId="6"/>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de0f95f-0208-4d00-9e1a-d26eb337223b" xsi:nil="true"/>
    <lcf76f155ced4ddcb4097134ff3c332f xmlns="8c6d9472-339b-47d1-a67b-47cc0f8acc9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78264447DC1564E8B8A0C1CF92D19EC" ma:contentTypeVersion="13" ma:contentTypeDescription="新しいドキュメントを作成します。" ma:contentTypeScope="" ma:versionID="0f087f6fc9364aa457fdcafd2064b395">
  <xsd:schema xmlns:xsd="http://www.w3.org/2001/XMLSchema" xmlns:xs="http://www.w3.org/2001/XMLSchema" xmlns:p="http://schemas.microsoft.com/office/2006/metadata/properties" xmlns:ns2="8c6d9472-339b-47d1-a67b-47cc0f8acc9a" xmlns:ns3="ade0f95f-0208-4d00-9e1a-d26eb337223b" targetNamespace="http://schemas.microsoft.com/office/2006/metadata/properties" ma:root="true" ma:fieldsID="0f53919232cd2836ddc1e82fee196680" ns2:_="" ns3:_="">
    <xsd:import namespace="8c6d9472-339b-47d1-a67b-47cc0f8acc9a"/>
    <xsd:import namespace="ade0f95f-0208-4d00-9e1a-d26eb337223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6d9472-339b-47d1-a67b-47cc0f8acc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9339dfd0-b53b-470a-a1af-2eb893bacac6" ma:termSetId="09814cd3-568e-fe90-9814-8d621ff8fb84" ma:anchorId="fba54fb3-c3e1-fe81-a776-ca4b69148c4d" ma:open="true" ma:isKeyword="false">
      <xsd:complexType>
        <xsd:sequence>
          <xsd:element ref="pc:Terms" minOccurs="0" maxOccurs="1"/>
        </xsd:sequence>
      </xsd:complexType>
    </xsd:element>
    <xsd:element name="MediaServiceLocation" ma:index="18" nillable="true" ma:displayName="Location" ma:descrip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de0f95f-0208-4d00-9e1a-d26eb337223b"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311549f-6869-4c91-b043-169c515c0c03}" ma:internalName="TaxCatchAll" ma:showField="CatchAllData" ma:web="ade0f95f-0208-4d00-9e1a-d26eb337223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2600D53-0032-4FF0-89B9-E3DBBDB8DDB2}">
  <ds:schemaRefs>
    <ds:schemaRef ds:uri="http://purl.org/dc/dcmitype/"/>
    <ds:schemaRef ds:uri="http://schemas.microsoft.com/office/2006/documentManagement/types"/>
    <ds:schemaRef ds:uri="http://www.w3.org/XML/1998/namespace"/>
    <ds:schemaRef ds:uri="http://schemas.microsoft.com/office/2006/metadata/properties"/>
    <ds:schemaRef ds:uri="http://purl.org/dc/elements/1.1/"/>
    <ds:schemaRef ds:uri="http://purl.org/dc/terms/"/>
    <ds:schemaRef ds:uri="http://schemas.microsoft.com/office/infopath/2007/PartnerControls"/>
    <ds:schemaRef ds:uri="http://schemas.openxmlformats.org/package/2006/metadata/core-properties"/>
    <ds:schemaRef ds:uri="ade0f95f-0208-4d00-9e1a-d26eb337223b"/>
    <ds:schemaRef ds:uri="8c6d9472-339b-47d1-a67b-47cc0f8acc9a"/>
  </ds:schemaRefs>
</ds:datastoreItem>
</file>

<file path=customXml/itemProps2.xml><?xml version="1.0" encoding="utf-8"?>
<ds:datastoreItem xmlns:ds="http://schemas.openxmlformats.org/officeDocument/2006/customXml" ds:itemID="{1013A7CE-B07E-4CDC-8844-22CE30EF95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6d9472-339b-47d1-a67b-47cc0f8acc9a"/>
    <ds:schemaRef ds:uri="ade0f95f-0208-4d00-9e1a-d26eb33722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EB13990-9631-489E-B64F-91857F03B92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13</vt:i4>
      </vt:variant>
    </vt:vector>
  </HeadingPairs>
  <TitlesOfParts>
    <vt:vector size="19" baseType="lpstr">
      <vt:lpstr>エコノミー新規</vt:lpstr>
      <vt:lpstr>記入例</vt:lpstr>
      <vt:lpstr>履歴１</vt:lpstr>
      <vt:lpstr>マスタ201807-</vt:lpstr>
      <vt:lpstr>【削除禁止】DataSpider取込用シート</vt:lpstr>
      <vt:lpstr>マスタの色の意味</vt:lpstr>
      <vt:lpstr>DS読み取り範囲</vt:lpstr>
      <vt:lpstr>HGW_1</vt:lpstr>
      <vt:lpstr>HGW_2</vt:lpstr>
      <vt:lpstr>エコノミー新規!Print_Area</vt:lpstr>
      <vt:lpstr>記入例!Print_Area</vt:lpstr>
      <vt:lpstr>サービスリスト</vt:lpstr>
      <vt:lpstr>パターン1</vt:lpstr>
      <vt:lpstr>パターン2</vt:lpstr>
      <vt:lpstr>パターン3</vt:lpstr>
      <vt:lpstr>契約締結G</vt:lpstr>
      <vt:lpstr>選択してください</vt:lpstr>
      <vt:lpstr>品目パターン1</vt:lpstr>
      <vt:lpstr>品目パターン2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2023-09-25T01:06:43Z</dcterms:created>
  <dcterms:modified xsi:type="dcterms:W3CDTF">2024-06-28T07:19:19Z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0x010100F78264447DC1564E8B8A0C1CF92D19EC</vt:lpwstr>
  </property>
  <property fmtid="{D5CDD505-2E9C-101B-9397-08002B2CF9AE}" pid="3" name="MediaServiceImageTags">
    <vt:lpwstr/>
  </property>
</Properties>
</file>